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8520" activeTab="0"/>
  </bookViews>
  <sheets>
    <sheet name="համապետական I մաս" sheetId="1" r:id="rId1"/>
    <sheet name="համապետական II մաս" sheetId="2" r:id="rId2"/>
    <sheet name="1 ԸՏ" sheetId="3" r:id="rId3"/>
    <sheet name="2 ԸՏ " sheetId="4" r:id="rId4"/>
    <sheet name="3 ԸՏ" sheetId="5" r:id="rId5"/>
    <sheet name="4 ԸՏ " sheetId="6" r:id="rId6"/>
    <sheet name="5 ԸՏ" sheetId="7" r:id="rId7"/>
    <sheet name="6 ԸՏ " sheetId="8" r:id="rId8"/>
    <sheet name="7 ԸՏ " sheetId="9" r:id="rId9"/>
    <sheet name="8 ԸՏ" sheetId="10" r:id="rId10"/>
    <sheet name="9 ԸՏ " sheetId="11" r:id="rId11"/>
    <sheet name="10 ԸՏ " sheetId="12" r:id="rId12"/>
    <sheet name="11 ԸՏ" sheetId="13" r:id="rId13"/>
    <sheet name="12 ԸՏ" sheetId="14" r:id="rId14"/>
    <sheet name="13 ԸՏ" sheetId="15" r:id="rId15"/>
    <sheet name="Sheet3" sheetId="16" state="hidden" r:id="rId16"/>
  </sheets>
  <definedNames>
    <definedName name="_xlnm.Print_Area" localSheetId="2">'1 ԸՏ'!$B$2:$K$17</definedName>
    <definedName name="_xlnm.Print_Area" localSheetId="11">'10 ԸՏ '!$B$2:$K$16</definedName>
    <definedName name="_xlnm.Print_Area" localSheetId="12">'11 ԸՏ'!$B$2:$K$18</definedName>
    <definedName name="_xlnm.Print_Area" localSheetId="13">'12 ԸՏ'!$B$2:$K$13</definedName>
    <definedName name="_xlnm.Print_Area" localSheetId="14">'13 ԸՏ'!$B$2:$K$12</definedName>
    <definedName name="_xlnm.Print_Area" localSheetId="3">'2 ԸՏ '!$B$2:$K$18</definedName>
    <definedName name="_xlnm.Print_Area" localSheetId="4">'3 ԸՏ'!$B$2:$K$16</definedName>
    <definedName name="_xlnm.Print_Area" localSheetId="5">'4 ԸՏ '!$B$2:$K$17</definedName>
    <definedName name="_xlnm.Print_Area" localSheetId="6">'5 ԸՏ'!$B$2:$K$18</definedName>
    <definedName name="_xlnm.Print_Area" localSheetId="7">'6 ԸՏ '!$B$2:$K$13</definedName>
    <definedName name="_xlnm.Print_Area" localSheetId="8">'7 ԸՏ '!$B$2:$K$12</definedName>
    <definedName name="_xlnm.Print_Area" localSheetId="9">'8 ԸՏ'!$B$2:$K$16</definedName>
    <definedName name="_xlnm.Print_Area" localSheetId="10">'9 ԸՏ '!$B$2:$K$12</definedName>
    <definedName name="_xlnm.Print_Area" localSheetId="0">'համապետական I մաս'!$A$2:$G$63</definedName>
    <definedName name="_xlnm.Print_Area" localSheetId="1">'համապետական II մաս'!$A$1:$K$25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fullCalcOnLoad="1"/>
</workbook>
</file>

<file path=xl/sharedStrings.xml><?xml version="1.0" encoding="utf-8"?>
<sst xmlns="http://schemas.openxmlformats.org/spreadsheetml/2006/main" count="721" uniqueCount="415">
  <si>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</si>
  <si>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</si>
  <si>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</si>
  <si>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</si>
  <si>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</si>
  <si>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</si>
  <si>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</si>
  <si>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</si>
  <si>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</si>
  <si>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</si>
  <si>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</si>
  <si>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</si>
  <si>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</si>
  <si>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</si>
  <si>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</si>
  <si>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</si>
  <si>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</si>
  <si>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</si>
  <si>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</si>
  <si>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</si>
  <si>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</si>
  <si>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</si>
  <si>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</si>
  <si>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</si>
  <si>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</si>
  <si>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</si>
  <si>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</si>
  <si>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</si>
  <si>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</si>
  <si>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</si>
  <si>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</si>
  <si>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</si>
  <si>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</si>
  <si>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</si>
  <si>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</si>
  <si>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</si>
  <si>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</si>
  <si>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</si>
  <si>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Հայաստանի Հանրապետական</t>
  </si>
  <si>
    <t xml:space="preserve">    Խդր</t>
  </si>
  <si>
    <t xml:space="preserve">  Սուրիկի</t>
  </si>
  <si>
    <t xml:space="preserve">     Հաջոյան </t>
  </si>
  <si>
    <t xml:space="preserve"> 04.12.1990</t>
  </si>
  <si>
    <t xml:space="preserve">        ՀՀԿ</t>
  </si>
  <si>
    <t xml:space="preserve">   AH0399627</t>
  </si>
  <si>
    <t>Կոտայքի մարզ, Նաիրի շրջ., գ.Զովունի, 2փ., 2 տուն</t>
  </si>
  <si>
    <t xml:space="preserve">       անկուս.</t>
  </si>
  <si>
    <t xml:space="preserve">   AN0278854</t>
  </si>
  <si>
    <t xml:space="preserve"> 20.08.1982</t>
  </si>
  <si>
    <t xml:space="preserve">  Ջասմի</t>
  </si>
  <si>
    <t xml:space="preserve">  Ռուստամ</t>
  </si>
  <si>
    <t xml:space="preserve">    Մախմուդյան</t>
  </si>
  <si>
    <t xml:space="preserve">ՀՀ դեպարատամենտի իրավական վերլուծության վարչության պետ,ԵՊՀ դոցենտ          </t>
  </si>
  <si>
    <t>Կոտայքի մարզ,ք. Եղվարդ, Շիրակի փ., 8շ., բն. 31</t>
  </si>
  <si>
    <t>ՀՀ փաստաբանների պալատ, փաստաբան</t>
  </si>
  <si>
    <t xml:space="preserve">     Շարոյան</t>
  </si>
  <si>
    <t xml:space="preserve">    Ամո</t>
  </si>
  <si>
    <t xml:space="preserve">  Ահմադի</t>
  </si>
  <si>
    <t xml:space="preserve"> 19.04.1954</t>
  </si>
  <si>
    <t xml:space="preserve">   AK0207125</t>
  </si>
  <si>
    <t xml:space="preserve"> ար</t>
  </si>
  <si>
    <t xml:space="preserve"> իգ</t>
  </si>
  <si>
    <t xml:space="preserve">         ՀՀԿ</t>
  </si>
  <si>
    <t xml:space="preserve">  AM0267770</t>
  </si>
  <si>
    <t xml:space="preserve">   Կնյազ</t>
  </si>
  <si>
    <t xml:space="preserve">    Հասանով</t>
  </si>
  <si>
    <t xml:space="preserve">  Համիդի</t>
  </si>
  <si>
    <t>Կոտայքի մարզ,         ք.Աբովյան, Երիտասարդական 1/4շ., 15բն.</t>
  </si>
  <si>
    <t>Չի աշխատում</t>
  </si>
  <si>
    <t>ք. Երևան, Լեփսիուսի 11շ., բն. 28</t>
  </si>
  <si>
    <t xml:space="preserve">    Մհոյան</t>
  </si>
  <si>
    <t xml:space="preserve">   Լիաննա</t>
  </si>
  <si>
    <t xml:space="preserve">  Ջամալի</t>
  </si>
  <si>
    <t xml:space="preserve">  06.12.1990</t>
  </si>
  <si>
    <t xml:space="preserve">  AH0357311</t>
  </si>
  <si>
    <t>&lt;&lt;Զագրոս&gt;&gt; պաշտոնաթերթի խմբագիր</t>
  </si>
  <si>
    <t>&lt;&lt;Էզդիխանա&gt;&gt; թերթի խմբագիր</t>
  </si>
  <si>
    <t>Արագածոտնի մարզ, գ. Ալագյազ, 1փ., 23 տուն</t>
  </si>
  <si>
    <t>Արագածոտնի մարզ,   գ. Ռյա-Թազա մայրուղի, 2/1 տուն</t>
  </si>
  <si>
    <t>գ. Ռյա-Թազայի միջն. դպրոցի ուսուցիչ</t>
  </si>
  <si>
    <t xml:space="preserve">    Համեյան</t>
  </si>
  <si>
    <t xml:space="preserve">   Տիտալ</t>
  </si>
  <si>
    <t xml:space="preserve">  Համեի</t>
  </si>
  <si>
    <t xml:space="preserve">  27.11.1959</t>
  </si>
  <si>
    <t xml:space="preserve">  AN0646686</t>
  </si>
  <si>
    <t>ք. Երևան, Դավթաշեն 1 թաղ., 28շ., բն. 34</t>
  </si>
  <si>
    <t xml:space="preserve">    Ամիրյան</t>
  </si>
  <si>
    <t xml:space="preserve">   Վաքիլ</t>
  </si>
  <si>
    <t xml:space="preserve">  Ղադրի</t>
  </si>
  <si>
    <t xml:space="preserve">  AK0583235</t>
  </si>
  <si>
    <t xml:space="preserve">  29.03.1947</t>
  </si>
  <si>
    <t>Կոտայքի մարզ, Ավ. Արզնի 6փ., 13 տուն</t>
  </si>
  <si>
    <t>Արզնի համայնքի ղեկավարի տեղակալ</t>
  </si>
  <si>
    <t>Արմավիրի մարզ, գ. Նոր Արտագերս, 1փ., 42 տուն</t>
  </si>
  <si>
    <t>գ. Նոր Արտագերսի մ/դ փոխտնօրեն</t>
  </si>
  <si>
    <t>Կոնստանտինովնա</t>
  </si>
  <si>
    <t>ք.Երևան,Ղարիբջանյան փ., 48 տուն</t>
  </si>
  <si>
    <t xml:space="preserve">    Միխայլով</t>
  </si>
  <si>
    <t xml:space="preserve">  Պետրովիչ</t>
  </si>
  <si>
    <t xml:space="preserve">   Ժորայի</t>
  </si>
  <si>
    <t xml:space="preserve">    Ավդիշյան</t>
  </si>
  <si>
    <t xml:space="preserve">   Գասպարյան</t>
  </si>
  <si>
    <t xml:space="preserve">   Իրինա</t>
  </si>
  <si>
    <t xml:space="preserve">    Արսեն</t>
  </si>
  <si>
    <t xml:space="preserve">  29.01.1963</t>
  </si>
  <si>
    <t>ՀԱՊՀ դասախոս</t>
  </si>
  <si>
    <t xml:space="preserve">  06.07.1961</t>
  </si>
  <si>
    <t xml:space="preserve">  27.05.1958</t>
  </si>
  <si>
    <t xml:space="preserve">  AM0600639</t>
  </si>
  <si>
    <t xml:space="preserve">  AK0552068</t>
  </si>
  <si>
    <t>ՀՀ Արարատի մարզպետի խորհրդական</t>
  </si>
  <si>
    <t xml:space="preserve">   Յակուբով</t>
  </si>
  <si>
    <t xml:space="preserve">   Ալբերտ</t>
  </si>
  <si>
    <t xml:space="preserve">  Իոսիֆի</t>
  </si>
  <si>
    <t xml:space="preserve">  13.11.1946</t>
  </si>
  <si>
    <t xml:space="preserve">   AH0231253</t>
  </si>
  <si>
    <t xml:space="preserve">Արարատի մարզ, ք. Արտաշատ, Օգոստոսի 23փ., 41շ., բն. 29 </t>
  </si>
  <si>
    <t xml:space="preserve">        անկուս.</t>
  </si>
  <si>
    <t xml:space="preserve">         անկուս.</t>
  </si>
  <si>
    <t>ք. Երևան, Ֆուչիկի 1 նրբ., 7շ., բն.39</t>
  </si>
  <si>
    <t>&lt;&lt;Սլավյանսկայա&gt;&gt; միջնակարգ դպրոցի տնօրեն</t>
  </si>
  <si>
    <t xml:space="preserve">     Յակովենկո</t>
  </si>
  <si>
    <t xml:space="preserve">     Յուրի</t>
  </si>
  <si>
    <t xml:space="preserve"> Իվանովիչ</t>
  </si>
  <si>
    <t xml:space="preserve">   AK0496604</t>
  </si>
  <si>
    <t xml:space="preserve">      Վալեյկո </t>
  </si>
  <si>
    <t xml:space="preserve">     Ելենա</t>
  </si>
  <si>
    <t xml:space="preserve"> Վասիլեվնա</t>
  </si>
  <si>
    <t xml:space="preserve">  ID 005257290</t>
  </si>
  <si>
    <t>Լոռու մարզ,               ք. Վանաձոր, Չուխաջյան 22/5</t>
  </si>
  <si>
    <t>ք.Վանաձորի թիվ 11 ավագ դպրոց,պատմության ուսուցիչ</t>
  </si>
  <si>
    <t xml:space="preserve">     Լեդյայեվ</t>
  </si>
  <si>
    <t xml:space="preserve">  Ալեքսանդր</t>
  </si>
  <si>
    <t xml:space="preserve">   Վասիլի</t>
  </si>
  <si>
    <t xml:space="preserve">   AN0551496</t>
  </si>
  <si>
    <t xml:space="preserve">ք. Երևան,Բաշինջաղյան 1փ., 22շ., բն. 21 </t>
  </si>
  <si>
    <t>ԵՊԲՀ, օպերատիվ վիրաբուժ. և տեղեկագրական անատոմիայի ամբիոնի դասախոս-դոցենտ</t>
  </si>
  <si>
    <t xml:space="preserve">      Շամոյան</t>
  </si>
  <si>
    <t xml:space="preserve">    Ռզգան</t>
  </si>
  <si>
    <t xml:space="preserve">   Սմոյի</t>
  </si>
  <si>
    <t xml:space="preserve">  00.00.1953</t>
  </si>
  <si>
    <t xml:space="preserve">   AN0610229</t>
  </si>
  <si>
    <t>Գևորգյան</t>
  </si>
  <si>
    <t>Սամվելի</t>
  </si>
  <si>
    <t>Անահիտ</t>
  </si>
  <si>
    <t>ՀՀԿ</t>
  </si>
  <si>
    <t>Սարգսյան</t>
  </si>
  <si>
    <t>ՀՀ ԱԺ պատգամավոր</t>
  </si>
  <si>
    <t>Հովհաննիսյան</t>
  </si>
  <si>
    <t>Արմինե</t>
  </si>
  <si>
    <t>Ալբերտի</t>
  </si>
  <si>
    <t>17.07.1964</t>
  </si>
  <si>
    <t>Երևանի &lt;&lt;Նաիրի Զարյանի&gt;&gt; անվ. հ.130 հիմնական դպրոցի տնօրեն</t>
  </si>
  <si>
    <t>Գրիգորի</t>
  </si>
  <si>
    <t>06.01.1977</t>
  </si>
  <si>
    <t>Հասմիկ</t>
  </si>
  <si>
    <t>Թադևոսյան</t>
  </si>
  <si>
    <t>Ալվարդ</t>
  </si>
  <si>
    <t>Ղազարյան</t>
  </si>
  <si>
    <t>07.05.1960</t>
  </si>
  <si>
    <t>Երևանի  հ.192 հիմնական դպրոցի տնօրեն</t>
  </si>
  <si>
    <t>Ռևիկի</t>
  </si>
  <si>
    <t>21.10.1958</t>
  </si>
  <si>
    <t>Երևանի թիվ 20 պոլիկլինիկայի տնօրենի ժ/պ</t>
  </si>
  <si>
    <t>Կարապետի</t>
  </si>
  <si>
    <t>Մարգարյան</t>
  </si>
  <si>
    <t>Գայանե</t>
  </si>
  <si>
    <t>Սևանի</t>
  </si>
  <si>
    <t>22.01.1970</t>
  </si>
  <si>
    <t>&lt;&lt;Նուբարաշեն պոլիկլինիկա&gt;&gt; ՓԲԸ, տնօրեն</t>
  </si>
  <si>
    <t>Բաբկենի</t>
  </si>
  <si>
    <t>Սահակյան</t>
  </si>
  <si>
    <t>Համլետի</t>
  </si>
  <si>
    <t>Վերդյան</t>
  </si>
  <si>
    <t>Շողեր</t>
  </si>
  <si>
    <t>Զորիկի</t>
  </si>
  <si>
    <t>17.06.1971</t>
  </si>
  <si>
    <t>Երևանի հ.119 ավագ դպրոցի փոխտնօրեն</t>
  </si>
  <si>
    <t>Խաչիկի</t>
  </si>
  <si>
    <t>Հարությունյան</t>
  </si>
  <si>
    <t>Ալվինա</t>
  </si>
  <si>
    <t>Վլադիմիրի</t>
  </si>
  <si>
    <t>19.08.1962</t>
  </si>
  <si>
    <t>Ավագյան</t>
  </si>
  <si>
    <t>Ալեքսանի</t>
  </si>
  <si>
    <t>26.12.1955</t>
  </si>
  <si>
    <t>Երևանի թիվ 78 ՆՈՒՀ մանկավարժ</t>
  </si>
  <si>
    <t>Գևորգի</t>
  </si>
  <si>
    <t>Հակոբյան</t>
  </si>
  <si>
    <t>Շուշանիկ</t>
  </si>
  <si>
    <t>Ռազմիկի</t>
  </si>
  <si>
    <t>09.07.1963</t>
  </si>
  <si>
    <t>&lt;&lt;Երևակ&gt;&gt; կրթահամալիր, ուսուցչուհի</t>
  </si>
  <si>
    <t>Հովհաննեսի</t>
  </si>
  <si>
    <t>Նիկողոսյան</t>
  </si>
  <si>
    <t>Վարդանյան</t>
  </si>
  <si>
    <t>Սարգսի</t>
  </si>
  <si>
    <t>04.05.1961</t>
  </si>
  <si>
    <t>Առաքելյան</t>
  </si>
  <si>
    <t>Գիվարգիզովա</t>
  </si>
  <si>
    <t>Օլյա</t>
  </si>
  <si>
    <t>Արթուրի</t>
  </si>
  <si>
    <t>14.07.1988</t>
  </si>
  <si>
    <t>Զադոյան</t>
  </si>
  <si>
    <t>Սվետլանա</t>
  </si>
  <si>
    <t>Ալեքսանդրի</t>
  </si>
  <si>
    <t>18.11.1953</t>
  </si>
  <si>
    <t>Արտաշատի ԲԿ, բաժանմունքի վարիչ</t>
  </si>
  <si>
    <t>Մուրադյան</t>
  </si>
  <si>
    <t>Պապոյան</t>
  </si>
  <si>
    <t>Վարդանի</t>
  </si>
  <si>
    <t>04.08.1962</t>
  </si>
  <si>
    <t>Վեդու հ.1 հիմնական դպրոցի տնօրեն</t>
  </si>
  <si>
    <t>&lt;&lt;Արարատի հիվանդանոց&gt;&gt; բժշկական կենտրոնի պոլիկլինիկայի վարիչ</t>
  </si>
  <si>
    <t>Օհանյան</t>
  </si>
  <si>
    <t>Ռիմա</t>
  </si>
  <si>
    <t>Մինասի</t>
  </si>
  <si>
    <t>29.03.1952</t>
  </si>
  <si>
    <t>Նարինե</t>
  </si>
  <si>
    <t>15.09.1985</t>
  </si>
  <si>
    <t xml:space="preserve">Մաքունց </t>
  </si>
  <si>
    <t xml:space="preserve">Արևիկ </t>
  </si>
  <si>
    <t>Արտուշի</t>
  </si>
  <si>
    <t>14.04.1979</t>
  </si>
  <si>
    <t>Գորիսի հ.5 հիմնական դպրոցի տնօրեն</t>
  </si>
  <si>
    <t>ք. Երևան, Դավթաշեն 2թ., 2շ., բն.35</t>
  </si>
  <si>
    <t>Պողոսյան</t>
  </si>
  <si>
    <t>Սուրենի</t>
  </si>
  <si>
    <t>Տոնոյան</t>
  </si>
  <si>
    <t>Աղասու</t>
  </si>
  <si>
    <t>01.12.1965</t>
  </si>
  <si>
    <t>&lt;&lt;Հրանտ Դինքի&gt;&gt; անվ. Հ.44 հիմնական դպրոցի տնօրեն</t>
  </si>
  <si>
    <t>Մարինա</t>
  </si>
  <si>
    <t>Անուշ</t>
  </si>
  <si>
    <t>Գրիշայի</t>
  </si>
  <si>
    <t>29.01.1961</t>
  </si>
  <si>
    <t>Երևանի &lt;&lt;Ռ.Իշխանյանի&gt;&gt; անվ. հ.150 հիմնական դպրոցի տնօրեն</t>
  </si>
  <si>
    <t>Ռուզաննա</t>
  </si>
  <si>
    <t>01.06.1972</t>
  </si>
  <si>
    <t>Մանտակունյան</t>
  </si>
  <si>
    <t>Վարազդատի</t>
  </si>
  <si>
    <t>13.07.1945</t>
  </si>
  <si>
    <t>&lt;&lt;Աջափնյակ գեղագիտական կենտրոն&gt;&gt; ՀՈԱԿ, երաժշտական բաժնի ղեկավար</t>
  </si>
  <si>
    <t>Ամիրյան</t>
  </si>
  <si>
    <t>12.02.1964</t>
  </si>
  <si>
    <t>&lt;&lt;Իջևանի վարժարան&gt;&gt; ՊՈԱԿ տնօրեն</t>
  </si>
  <si>
    <t>Աշոտի</t>
  </si>
  <si>
    <t>&lt;&lt;Ձմեռային այգի&gt;&gt;, բարմեն</t>
  </si>
  <si>
    <t>Ռուբիկի</t>
  </si>
  <si>
    <t>Մկրտչյան</t>
  </si>
  <si>
    <t>Լիլիթ</t>
  </si>
  <si>
    <t>Մկրտչի</t>
  </si>
  <si>
    <t>09.08.1982</t>
  </si>
  <si>
    <t>Արագածոտնի մարզպետի տեղակալ</t>
  </si>
  <si>
    <t xml:space="preserve">Մովսիսյան </t>
  </si>
  <si>
    <t>Նունե</t>
  </si>
  <si>
    <t>17.08.1968</t>
  </si>
  <si>
    <t>Արտաշեսի</t>
  </si>
  <si>
    <t>Խուդավերդյան</t>
  </si>
  <si>
    <t>Նելլի</t>
  </si>
  <si>
    <t>27.03.1965</t>
  </si>
  <si>
    <t>ԵՊՀ Իջևանի մ/ճ տնտեսագիտության ֆակուլտետի դեկան, տեխնիկական գիտությունների թեկնածու</t>
  </si>
  <si>
    <t>Պետրոսյան</t>
  </si>
  <si>
    <t>Բաղդասարյան</t>
  </si>
  <si>
    <t>Կիրակոզովա</t>
  </si>
  <si>
    <t>Լիանա</t>
  </si>
  <si>
    <t>Լորիկի</t>
  </si>
  <si>
    <t>03.10.1982</t>
  </si>
  <si>
    <t>Կենտրոն վարչական շրջանի քարտուղարության առաջատար մասնագետ</t>
  </si>
  <si>
    <t xml:space="preserve">Մերի </t>
  </si>
  <si>
    <t>01.07.1986</t>
  </si>
  <si>
    <t>Ն. Աղբալյանի անվան հ.19 հիմնական դպրոցի դասվար</t>
  </si>
  <si>
    <t>Կարինե</t>
  </si>
  <si>
    <t>Արտաշի</t>
  </si>
  <si>
    <t>11.04.1973</t>
  </si>
  <si>
    <t>Մ. Նալբանդյանի անվան հ.33 հիմնական դպրոց,ՄԿԱ գծով փոխտնօրեն</t>
  </si>
  <si>
    <t>Խաչիկյան</t>
  </si>
  <si>
    <t>Սիրաքի</t>
  </si>
  <si>
    <t>19.11.1955</t>
  </si>
  <si>
    <t>Բյուրեղավանի Ս.Վարդանյանի անվ. ավագ դպրոցի տնօրեն</t>
  </si>
  <si>
    <t>Հայկանուշ</t>
  </si>
  <si>
    <t>Վարդգեսի</t>
  </si>
  <si>
    <t>30.08.1968</t>
  </si>
  <si>
    <t>Սիմոնովա</t>
  </si>
  <si>
    <t>Սոֆիա</t>
  </si>
  <si>
    <t>Իվանի</t>
  </si>
  <si>
    <t>Արզնիի միջն. դպրոցի տնօրեն</t>
  </si>
  <si>
    <t>01.10.1956</t>
  </si>
  <si>
    <t>Եղիազարյան</t>
  </si>
  <si>
    <t>Սիմիզար</t>
  </si>
  <si>
    <t>Արտավազդի</t>
  </si>
  <si>
    <t>Զուբեիդա</t>
  </si>
  <si>
    <t>05.09.1952</t>
  </si>
  <si>
    <t>01.12.1949</t>
  </si>
  <si>
    <t>Արմավիրի հ.8 հիմնական դպրոցի տնօրենի խորհրդական</t>
  </si>
  <si>
    <t>գ.Մյասնիկյանի Արայի անվ. միջն. դպրոցի տնօրեն</t>
  </si>
  <si>
    <t>Մեջլումյան</t>
  </si>
  <si>
    <t>Լուսինե</t>
  </si>
  <si>
    <t>20.11.1980</t>
  </si>
  <si>
    <t>&lt;&lt;Արմենիան Քափըր Փրոգրամ&gt;&gt;ՓԲԸ տնօրեն</t>
  </si>
  <si>
    <t>Ավետիսյան</t>
  </si>
  <si>
    <t>Ծովակի</t>
  </si>
  <si>
    <t>22.08.1980</t>
  </si>
  <si>
    <t>Գեղարքունիքի մարզպետարանի աշխատակազմի ԱՍԱ վարչության պետ</t>
  </si>
  <si>
    <t>Աննա</t>
  </si>
  <si>
    <t>Դորվարդի</t>
  </si>
  <si>
    <t>11.01.1975</t>
  </si>
  <si>
    <t>Սևանի Մ.Մաշտոցի անվ.հ.1 հիմնական դպրոցի տնօրեն</t>
  </si>
  <si>
    <t>Կարապետյան</t>
  </si>
  <si>
    <t>Հովսեփյան</t>
  </si>
  <si>
    <t>20.05.1958</t>
  </si>
  <si>
    <t>&lt;&lt;Վանաձորի&gt;&gt; բ/կ, բժիշկ սոնոգրաֆիստ</t>
  </si>
  <si>
    <t>Գասպարյան</t>
  </si>
  <si>
    <t>Վարդիթեր</t>
  </si>
  <si>
    <t>05.06.1958</t>
  </si>
  <si>
    <t>Ախուրիկ համայնքի ղեկավար</t>
  </si>
  <si>
    <t>Լուսյա</t>
  </si>
  <si>
    <t>15.12.1960</t>
  </si>
  <si>
    <t>Գյումրու հ. 11 դպրոցի ուսուցչուհի</t>
  </si>
  <si>
    <t>Ջեմմա</t>
  </si>
  <si>
    <t>Ժորժիկի</t>
  </si>
  <si>
    <t>24.07.1950</t>
  </si>
  <si>
    <t>Ամասիա համայնքի ղեկավար</t>
  </si>
  <si>
    <t>Մնացյան</t>
  </si>
  <si>
    <t>Ազգանուշ</t>
  </si>
  <si>
    <t>08.03.1985</t>
  </si>
  <si>
    <t>գ. Ազատանի &lt;&lt; Արփի&gt;&gt; մանկապարտեզ ՀՈԱԿ տնօրեն</t>
  </si>
  <si>
    <t>գ. Դիտակի միջն. դպրոց , ռ. լեզվի ուսուցչուհի,       ՀՀ Հանրային ռադիո, ասորերեն լեզվի խմբագիր-թարգմանիչ</t>
  </si>
  <si>
    <t>&lt;&lt;Գավառի պետական համալսարան&gt;&gt; հիմնադրամ, ռեկտոր Ժ/Պ,                   իր. գիտ.դոկտոր-պրոֆեսոր</t>
  </si>
  <si>
    <t>անկուս.</t>
  </si>
  <si>
    <t>Արփինե</t>
  </si>
  <si>
    <t>Եսայան</t>
  </si>
  <si>
    <t>Մարգարիտ</t>
  </si>
  <si>
    <t>Հենրիկի</t>
  </si>
  <si>
    <t>04.12.1983</t>
  </si>
  <si>
    <t>24.10.1958</t>
  </si>
  <si>
    <t>Նաղդալյան</t>
  </si>
  <si>
    <t>Հերմինե</t>
  </si>
  <si>
    <t>Միքայելի</t>
  </si>
  <si>
    <t>Շուշան</t>
  </si>
  <si>
    <t>Սարդարյան</t>
  </si>
  <si>
    <t>Աճեմյան</t>
  </si>
  <si>
    <t>Արուսյակ</t>
  </si>
  <si>
    <t>Ափյան</t>
  </si>
  <si>
    <t>Սիրեկանյան</t>
  </si>
  <si>
    <t>Նավասարդյան</t>
  </si>
  <si>
    <t>Գոհար</t>
  </si>
  <si>
    <t>Թումյան</t>
  </si>
  <si>
    <t>Բարաղամյան</t>
  </si>
  <si>
    <t>Մարիա</t>
  </si>
  <si>
    <t>Մարիամ</t>
  </si>
  <si>
    <t>ՀՔԴՄ</t>
  </si>
  <si>
    <t>ՄԻԱԿ</t>
  </si>
  <si>
    <t>28.07.1960</t>
  </si>
  <si>
    <t>01.07.1962</t>
  </si>
  <si>
    <t>Խաչատուրի</t>
  </si>
  <si>
    <t>03.08.1989</t>
  </si>
  <si>
    <t>Մարտունի</t>
  </si>
  <si>
    <t>Արմենի</t>
  </si>
  <si>
    <t>Անուշավանի</t>
  </si>
  <si>
    <t>11.07.1984</t>
  </si>
  <si>
    <t>05.05.1984</t>
  </si>
  <si>
    <t>23.07.1956</t>
  </si>
  <si>
    <t>Վաչեի</t>
  </si>
  <si>
    <t>19.07.1973</t>
  </si>
  <si>
    <t>&lt;&lt;Զարգացման հայկական գործակալություն&gt;&gt;, ՓԲԸ արտահանման խթանման դեպարտամենտի տնօրեն</t>
  </si>
  <si>
    <t>Դերենիկի</t>
  </si>
  <si>
    <t>17.05.1990</t>
  </si>
  <si>
    <t>ՀՀ ԱԻՆ, &lt;&lt;Տեխնիկական անվտանգության ազգային կենտրոն&gt;&gt; ՊՈԱԿ, տեղեկատվության վարչություն, տեղեկատվության վերլուծության բաժնի առաջատար մասնագետ</t>
  </si>
  <si>
    <t>05.02.1968</t>
  </si>
  <si>
    <t>28.06.1963</t>
  </si>
  <si>
    <t>Վահրամի</t>
  </si>
  <si>
    <t>05.10.1989</t>
  </si>
  <si>
    <t>23.09.1967</t>
  </si>
  <si>
    <t xml:space="preserve">   AN0281951</t>
  </si>
  <si>
    <t xml:space="preserve">     Ռուդոմետկին</t>
  </si>
  <si>
    <t xml:space="preserve"> Սմբատովիչ</t>
  </si>
  <si>
    <t xml:space="preserve">  18.10.1954</t>
  </si>
  <si>
    <t xml:space="preserve">  25.04.1978</t>
  </si>
  <si>
    <t xml:space="preserve">  11.05.1989</t>
  </si>
  <si>
    <t xml:space="preserve">  10.04.1987</t>
  </si>
  <si>
    <t xml:space="preserve">   AP0632358</t>
  </si>
  <si>
    <t>&lt;&lt;Ռոսգոստրախ&gt;&gt; ՓԲԸ գործակալական խմբի համակարգող</t>
  </si>
  <si>
    <t xml:space="preserve">    Արթուր</t>
  </si>
  <si>
    <t>Լոռու մարզ,               ք. Վանաձոր, Վարդանանց փ.,      շ. 23, բն. 194</t>
  </si>
  <si>
    <t>ՀՀ ԱԺ պատգամավոր,     ՀՀԿ Խորհրդի անդամ</t>
  </si>
  <si>
    <t>Շախմատի կանանց հավաքականի անդամ, միջազգային կարգի գրոսմայստեր</t>
  </si>
  <si>
    <t>ՀՀ ԱԺ պատգամավոր, ՀՀԿ խորհրդի անդամ</t>
  </si>
  <si>
    <t>ՀՀ վարչապետի խորհրդական` հասարակական հիմունքներով, ՀՀԿ խորհրդի անդամ</t>
  </si>
  <si>
    <t>ՀՀ աշխատանքի և սոցիալական հարցերի նախարարի տեղակալ, ՀՀԿ խորհրդի անդամ</t>
  </si>
  <si>
    <t>ՀՀ ԱԺ պատգամավոր,      ՀՀԿ խորհրդի անդամ</t>
  </si>
  <si>
    <t>Հայաստանի երիտասարդական հիմնադրամ, ՀԵՀ ծրագրերի իրականացման ծառայության ղեկավար, ՀՀԿ խորհրդի անդամ</t>
  </si>
  <si>
    <t>ԵՊԼՀ ռեկտորի գլխավոր խորհրդական, ՀՀԿ խորհրդի անդամ</t>
  </si>
  <si>
    <t>ՀՀ նախագահի աշխատակազմի կողմից հ/կ-ին տրամադրվող դրամաշնորհային մրցույթ ծրագրի համակարգող,ԵԳՊԱ ռեկտորի օգնական</t>
  </si>
  <si>
    <t>Երևանի քաղաքապետի օգնական, ՀՀԿ խորհրդի անդամ</t>
  </si>
  <si>
    <t>Նոր Նորքի մշակույթի տան տնօրեն, ՀՀԿ խորհրդի անդամ</t>
  </si>
  <si>
    <t>Նաիրա</t>
  </si>
  <si>
    <t>10.01.1974</t>
  </si>
  <si>
    <t>25.10.1977</t>
  </si>
  <si>
    <t>Նոր-Հաճընի Մեծն Մուրադի անվ. հ.4 հիմնական դպրոցի տնօրեն</t>
  </si>
  <si>
    <t>Քաջարանի հ.1 միջն. դպրոցի ուսուցչուհի</t>
  </si>
  <si>
    <t>Տեղեկատվական և հաղորդակցության տեխնոլոգիաների գործատուների միության գործադիր տնօրեն</t>
  </si>
  <si>
    <t>ՀՀ ԱԺ նախագահի տեղակալ, ՀՀ ԱԺ պատգամավոր, ՀՀԿ կանանց խորհրդի նախագահ, ՀՀԿ ԳՄ անդամ,տնտեսագիտական գիտությունների թեկնածու</t>
  </si>
  <si>
    <t>Ուզունյան</t>
  </si>
  <si>
    <t>Թելմանի</t>
  </si>
  <si>
    <t>25.11.1964</t>
  </si>
  <si>
    <t>Երևանի Լև Տոլստոյի անվ. Հ. 128 հիմնական դպորցի տնօրեն</t>
  </si>
  <si>
    <t>ՀՀ ԱԺ, տնտեսական հարցերով մշտական հանձնաժողովի փորձագետ, տնտեսագիտական գիտությունների թեկնածու</t>
  </si>
  <si>
    <t>ՀՊՄՀ արհեստակցական կազմակերպության նախագահ,մանկավարժա-կան գիտությունների թեկնածու, ՀՀԿ խորհրդի անդամ</t>
  </si>
  <si>
    <t>Երևանի քաղաքապետարան,կազմա-կերպական վարչության պետ</t>
  </si>
  <si>
    <t>ՀՀ արդարադատության նախարար,ՀՀԿ ԳՄ անդամ, իրավաբանական գիտությունների թեկնածու</t>
  </si>
  <si>
    <t>11.10.1986</t>
  </si>
  <si>
    <t xml:space="preserve">  17.01.1945</t>
  </si>
  <si>
    <t xml:space="preserve">  Բենյամին</t>
  </si>
  <si>
    <t>ՀԱՄԱՊԵՏԱԿԱՆ ԸՆՏՐԱԿԱՆ ՑՈՒՑԱԿ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</si>
</sst>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 Armenian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2"/>
      <name val="Arial Armenian"/>
      <family val="2"/>
    </font>
    <font>
      <sz val="14"/>
      <name val="Arial Armenian"/>
      <family val="2"/>
    </font>
    <font>
      <b/>
      <sz val="11"/>
      <name val="GHEA Grapalat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/>
    </xf>
    <xf numFmtId="0" fontId="0" fillId="33" borderId="0" xfId="0" applyFill="1" applyAlignment="1">
      <alignment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wrapText="1"/>
      <protection/>
    </xf>
    <xf numFmtId="49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SheetLayoutView="70" zoomScalePageLayoutView="0" workbookViewId="0" topLeftCell="A1">
      <selection activeCell="G4" sqref="G4"/>
    </sheetView>
  </sheetViews>
  <sheetFormatPr defaultColWidth="9.00390625" defaultRowHeight="12.75"/>
  <cols>
    <col min="1" max="1" width="10.75390625" style="18" customWidth="1"/>
    <col min="2" max="2" width="23.375" style="16" customWidth="1"/>
    <col min="3" max="3" width="19.75390625" style="16" customWidth="1"/>
    <col min="4" max="4" width="20.125" style="16" customWidth="1"/>
    <col min="5" max="5" width="19.375" style="16" customWidth="1"/>
    <col min="6" max="6" width="11.625" style="16" customWidth="1"/>
    <col min="7" max="7" width="30.375" style="16" customWidth="1"/>
    <col min="8" max="16384" width="9.125" style="17" customWidth="1"/>
  </cols>
  <sheetData>
    <row r="1" spans="1:7" ht="15.75">
      <c r="A1" s="35" t="s">
        <v>20</v>
      </c>
      <c r="B1" s="35"/>
      <c r="C1" s="35"/>
      <c r="D1" s="35"/>
      <c r="E1" s="35"/>
      <c r="F1" s="35"/>
      <c r="G1" s="19"/>
    </row>
    <row r="2" spans="1:7" s="21" customFormat="1" ht="18">
      <c r="A2" s="33" t="s">
        <v>414</v>
      </c>
      <c r="B2" s="33"/>
      <c r="C2" s="33"/>
      <c r="D2" s="33"/>
      <c r="E2" s="33"/>
      <c r="F2" s="33"/>
      <c r="G2" s="20"/>
    </row>
    <row r="3" spans="1:7" s="21" customFormat="1" ht="18">
      <c r="A3" s="34" t="s">
        <v>38</v>
      </c>
      <c r="B3" s="34"/>
      <c r="C3" s="34"/>
      <c r="D3" s="34"/>
      <c r="E3" s="34"/>
      <c r="F3" s="34"/>
      <c r="G3" s="22"/>
    </row>
    <row r="4" spans="1:7" s="21" customFormat="1" ht="18.75" thickBot="1">
      <c r="A4" s="33" t="s">
        <v>1</v>
      </c>
      <c r="B4" s="33"/>
      <c r="C4" s="33"/>
      <c r="D4" s="33"/>
      <c r="E4" s="33"/>
      <c r="F4" s="33"/>
      <c r="G4" s="22"/>
    </row>
    <row r="5" spans="1:7" s="21" customFormat="1" ht="57">
      <c r="A5" s="25" t="s">
        <v>0</v>
      </c>
      <c r="B5" s="26" t="s">
        <v>8</v>
      </c>
      <c r="C5" s="26" t="s">
        <v>9</v>
      </c>
      <c r="D5" s="26" t="s">
        <v>10</v>
      </c>
      <c r="E5" s="26" t="s">
        <v>7</v>
      </c>
      <c r="F5" s="26" t="s">
        <v>4</v>
      </c>
      <c r="G5" s="27" t="s">
        <v>6</v>
      </c>
    </row>
    <row r="6" spans="1:7" s="23" customFormat="1" ht="54">
      <c r="A6" s="28">
        <v>3</v>
      </c>
      <c r="B6" s="28" t="s">
        <v>148</v>
      </c>
      <c r="C6" s="29" t="s">
        <v>330</v>
      </c>
      <c r="D6" s="29" t="s">
        <v>246</v>
      </c>
      <c r="E6" s="30" t="s">
        <v>334</v>
      </c>
      <c r="F6" s="28" t="s">
        <v>145</v>
      </c>
      <c r="G6" s="30" t="s">
        <v>410</v>
      </c>
    </row>
    <row r="7" spans="1:7" s="23" customFormat="1" ht="27">
      <c r="A7" s="28">
        <v>8</v>
      </c>
      <c r="B7" s="28" t="s">
        <v>331</v>
      </c>
      <c r="C7" s="29" t="s">
        <v>332</v>
      </c>
      <c r="D7" s="29" t="s">
        <v>333</v>
      </c>
      <c r="E7" s="30" t="s">
        <v>335</v>
      </c>
      <c r="F7" s="28" t="s">
        <v>145</v>
      </c>
      <c r="G7" s="30" t="s">
        <v>385</v>
      </c>
    </row>
    <row r="8" spans="1:7" s="23" customFormat="1" ht="81">
      <c r="A8" s="28">
        <v>12</v>
      </c>
      <c r="B8" s="28" t="s">
        <v>336</v>
      </c>
      <c r="C8" s="29" t="s">
        <v>337</v>
      </c>
      <c r="D8" s="29" t="s">
        <v>338</v>
      </c>
      <c r="E8" s="30" t="s">
        <v>353</v>
      </c>
      <c r="F8" s="28" t="s">
        <v>145</v>
      </c>
      <c r="G8" s="30" t="s">
        <v>402</v>
      </c>
    </row>
    <row r="9" spans="1:7" s="23" customFormat="1" ht="27">
      <c r="A9" s="28">
        <v>16</v>
      </c>
      <c r="B9" s="28" t="s">
        <v>262</v>
      </c>
      <c r="C9" s="28" t="s">
        <v>339</v>
      </c>
      <c r="D9" s="28" t="s">
        <v>143</v>
      </c>
      <c r="E9" s="28" t="s">
        <v>373</v>
      </c>
      <c r="F9" s="28" t="s">
        <v>145</v>
      </c>
      <c r="G9" s="28" t="s">
        <v>387</v>
      </c>
    </row>
    <row r="10" spans="1:7" s="23" customFormat="1" ht="40.5">
      <c r="A10" s="28">
        <v>20</v>
      </c>
      <c r="B10" s="28" t="s">
        <v>340</v>
      </c>
      <c r="C10" s="28" t="s">
        <v>339</v>
      </c>
      <c r="D10" s="28" t="s">
        <v>150</v>
      </c>
      <c r="E10" s="28" t="s">
        <v>369</v>
      </c>
      <c r="F10" s="28" t="s">
        <v>145</v>
      </c>
      <c r="G10" s="28" t="s">
        <v>388</v>
      </c>
    </row>
    <row r="11" spans="1:7" s="23" customFormat="1" ht="40.5">
      <c r="A11" s="28">
        <v>24</v>
      </c>
      <c r="B11" s="28" t="s">
        <v>263</v>
      </c>
      <c r="C11" s="29" t="s">
        <v>319</v>
      </c>
      <c r="D11" s="29" t="s">
        <v>143</v>
      </c>
      <c r="E11" s="30" t="s">
        <v>362</v>
      </c>
      <c r="F11" s="28" t="s">
        <v>145</v>
      </c>
      <c r="G11" s="30" t="s">
        <v>389</v>
      </c>
    </row>
    <row r="12" spans="1:7" s="23" customFormat="1" ht="27">
      <c r="A12" s="28">
        <v>28</v>
      </c>
      <c r="B12" s="28" t="s">
        <v>208</v>
      </c>
      <c r="C12" s="29" t="s">
        <v>237</v>
      </c>
      <c r="D12" s="29" t="s">
        <v>164</v>
      </c>
      <c r="E12" s="30" t="s">
        <v>370</v>
      </c>
      <c r="F12" s="28" t="s">
        <v>145</v>
      </c>
      <c r="G12" s="30" t="s">
        <v>390</v>
      </c>
    </row>
    <row r="13" spans="1:7" s="23" customFormat="1" ht="39" customHeight="1">
      <c r="A13" s="28">
        <v>32</v>
      </c>
      <c r="B13" s="28" t="s">
        <v>341</v>
      </c>
      <c r="C13" s="29" t="s">
        <v>272</v>
      </c>
      <c r="D13" s="29" t="s">
        <v>178</v>
      </c>
      <c r="E13" s="30" t="s">
        <v>354</v>
      </c>
      <c r="F13" s="28" t="s">
        <v>145</v>
      </c>
      <c r="G13" s="30" t="s">
        <v>390</v>
      </c>
    </row>
    <row r="14" spans="1:7" s="24" customFormat="1" ht="18">
      <c r="A14" s="28">
        <v>36</v>
      </c>
      <c r="B14" s="28" t="s">
        <v>308</v>
      </c>
      <c r="C14" s="28" t="s">
        <v>396</v>
      </c>
      <c r="D14" s="28" t="s">
        <v>257</v>
      </c>
      <c r="E14" s="28" t="s">
        <v>398</v>
      </c>
      <c r="F14" s="28" t="s">
        <v>352</v>
      </c>
      <c r="G14" s="28" t="s">
        <v>147</v>
      </c>
    </row>
    <row r="15" spans="1:7" s="23" customFormat="1" ht="54">
      <c r="A15" s="28">
        <v>38</v>
      </c>
      <c r="B15" s="28" t="s">
        <v>226</v>
      </c>
      <c r="C15" s="28" t="s">
        <v>342</v>
      </c>
      <c r="D15" s="28" t="s">
        <v>358</v>
      </c>
      <c r="E15" s="28" t="s">
        <v>411</v>
      </c>
      <c r="F15" s="28" t="s">
        <v>145</v>
      </c>
      <c r="G15" s="28" t="s">
        <v>391</v>
      </c>
    </row>
    <row r="16" spans="1:7" s="23" customFormat="1" ht="54">
      <c r="A16" s="28">
        <v>40</v>
      </c>
      <c r="B16" s="28" t="s">
        <v>300</v>
      </c>
      <c r="C16" s="28" t="s">
        <v>350</v>
      </c>
      <c r="D16" s="30" t="s">
        <v>172</v>
      </c>
      <c r="E16" s="30" t="s">
        <v>361</v>
      </c>
      <c r="F16" s="30" t="s">
        <v>145</v>
      </c>
      <c r="G16" s="30" t="s">
        <v>407</v>
      </c>
    </row>
    <row r="17" spans="1:7" s="23" customFormat="1" ht="40.5">
      <c r="A17" s="28">
        <v>44</v>
      </c>
      <c r="B17" s="28" t="s">
        <v>343</v>
      </c>
      <c r="C17" s="28" t="s">
        <v>155</v>
      </c>
      <c r="D17" s="29" t="s">
        <v>355</v>
      </c>
      <c r="E17" s="30" t="s">
        <v>356</v>
      </c>
      <c r="F17" s="28" t="s">
        <v>145</v>
      </c>
      <c r="G17" s="30" t="s">
        <v>392</v>
      </c>
    </row>
    <row r="18" spans="1:7" s="23" customFormat="1" ht="117.75" customHeight="1">
      <c r="A18" s="28">
        <v>47</v>
      </c>
      <c r="B18" s="28" t="s">
        <v>344</v>
      </c>
      <c r="C18" s="28" t="s">
        <v>332</v>
      </c>
      <c r="D18" s="28" t="s">
        <v>371</v>
      </c>
      <c r="E18" s="28" t="s">
        <v>372</v>
      </c>
      <c r="F18" s="28" t="s">
        <v>145</v>
      </c>
      <c r="G18" s="28" t="s">
        <v>393</v>
      </c>
    </row>
    <row r="19" spans="1:7" s="23" customFormat="1" ht="134.25" customHeight="1">
      <c r="A19" s="28">
        <v>51</v>
      </c>
      <c r="B19" s="28" t="s">
        <v>345</v>
      </c>
      <c r="C19" s="28" t="s">
        <v>346</v>
      </c>
      <c r="D19" s="28" t="s">
        <v>366</v>
      </c>
      <c r="E19" s="28" t="s">
        <v>367</v>
      </c>
      <c r="F19" s="28" t="s">
        <v>329</v>
      </c>
      <c r="G19" s="28" t="s">
        <v>368</v>
      </c>
    </row>
    <row r="20" spans="1:7" s="23" customFormat="1" ht="54">
      <c r="A20" s="28">
        <v>55</v>
      </c>
      <c r="B20" s="28" t="s">
        <v>347</v>
      </c>
      <c r="C20" s="28" t="s">
        <v>297</v>
      </c>
      <c r="D20" s="28" t="s">
        <v>363</v>
      </c>
      <c r="E20" s="28" t="s">
        <v>364</v>
      </c>
      <c r="F20" s="28" t="s">
        <v>351</v>
      </c>
      <c r="G20" s="28" t="s">
        <v>365</v>
      </c>
    </row>
    <row r="21" spans="1:7" s="23" customFormat="1" ht="27">
      <c r="A21" s="28">
        <v>59</v>
      </c>
      <c r="B21" s="28" t="s">
        <v>348</v>
      </c>
      <c r="C21" s="28" t="s">
        <v>349</v>
      </c>
      <c r="D21" s="28" t="s">
        <v>359</v>
      </c>
      <c r="E21" s="28" t="s">
        <v>360</v>
      </c>
      <c r="F21" s="28" t="s">
        <v>145</v>
      </c>
      <c r="G21" s="28" t="s">
        <v>394</v>
      </c>
    </row>
    <row r="22" spans="1:7" s="24" customFormat="1" ht="54">
      <c r="A22" s="28">
        <v>64</v>
      </c>
      <c r="B22" s="28" t="s">
        <v>142</v>
      </c>
      <c r="C22" s="28" t="s">
        <v>250</v>
      </c>
      <c r="D22" s="28" t="s">
        <v>357</v>
      </c>
      <c r="E22" s="28" t="s">
        <v>397</v>
      </c>
      <c r="F22" s="30" t="s">
        <v>329</v>
      </c>
      <c r="G22" s="28" t="s">
        <v>401</v>
      </c>
    </row>
    <row r="23" spans="1:7" s="23" customFormat="1" ht="27">
      <c r="A23" s="28">
        <v>68</v>
      </c>
      <c r="B23" s="29" t="s">
        <v>179</v>
      </c>
      <c r="C23" s="29" t="s">
        <v>180</v>
      </c>
      <c r="D23" s="29" t="s">
        <v>181</v>
      </c>
      <c r="E23" s="31" t="s">
        <v>182</v>
      </c>
      <c r="F23" s="28" t="s">
        <v>145</v>
      </c>
      <c r="G23" s="30" t="s">
        <v>395</v>
      </c>
    </row>
    <row r="24" spans="1:7" s="23" customFormat="1" ht="27">
      <c r="A24" s="28">
        <v>72</v>
      </c>
      <c r="B24" s="29" t="s">
        <v>403</v>
      </c>
      <c r="C24" s="29" t="s">
        <v>144</v>
      </c>
      <c r="D24" s="29" t="s">
        <v>404</v>
      </c>
      <c r="E24" s="31" t="s">
        <v>405</v>
      </c>
      <c r="F24" s="28" t="s">
        <v>145</v>
      </c>
      <c r="G24" s="30" t="s">
        <v>406</v>
      </c>
    </row>
    <row r="25" spans="1:7" s="23" customFormat="1" ht="27">
      <c r="A25" s="28">
        <v>76</v>
      </c>
      <c r="B25" s="29" t="s">
        <v>228</v>
      </c>
      <c r="C25" s="29" t="s">
        <v>232</v>
      </c>
      <c r="D25" s="29" t="s">
        <v>229</v>
      </c>
      <c r="E25" s="31" t="s">
        <v>230</v>
      </c>
      <c r="F25" s="29" t="s">
        <v>145</v>
      </c>
      <c r="G25" s="30" t="s">
        <v>231</v>
      </c>
    </row>
    <row r="26" spans="1:7" s="23" customFormat="1" ht="27">
      <c r="A26" s="28">
        <v>80</v>
      </c>
      <c r="B26" s="29" t="s">
        <v>156</v>
      </c>
      <c r="C26" s="29" t="s">
        <v>157</v>
      </c>
      <c r="D26" s="29" t="s">
        <v>150</v>
      </c>
      <c r="E26" s="31" t="s">
        <v>159</v>
      </c>
      <c r="F26" s="28" t="s">
        <v>145</v>
      </c>
      <c r="G26" s="30" t="s">
        <v>160</v>
      </c>
    </row>
    <row r="27" spans="1:7" s="23" customFormat="1" ht="40.5">
      <c r="A27" s="28">
        <v>84</v>
      </c>
      <c r="B27" s="29" t="s">
        <v>148</v>
      </c>
      <c r="C27" s="29" t="s">
        <v>149</v>
      </c>
      <c r="D27" s="29" t="s">
        <v>150</v>
      </c>
      <c r="E27" s="31" t="s">
        <v>151</v>
      </c>
      <c r="F27" s="28" t="s">
        <v>145</v>
      </c>
      <c r="G27" s="30" t="s">
        <v>152</v>
      </c>
    </row>
    <row r="28" spans="1:7" s="23" customFormat="1" ht="27">
      <c r="A28" s="28">
        <v>85</v>
      </c>
      <c r="B28" s="29" t="s">
        <v>158</v>
      </c>
      <c r="C28" s="29" t="s">
        <v>155</v>
      </c>
      <c r="D28" s="29" t="s">
        <v>161</v>
      </c>
      <c r="E28" s="31" t="s">
        <v>162</v>
      </c>
      <c r="F28" s="28" t="s">
        <v>145</v>
      </c>
      <c r="G28" s="30" t="s">
        <v>163</v>
      </c>
    </row>
    <row r="29" spans="1:7" s="23" customFormat="1" ht="40.5">
      <c r="A29" s="28">
        <v>86</v>
      </c>
      <c r="B29" s="28" t="s">
        <v>239</v>
      </c>
      <c r="C29" s="29" t="s">
        <v>157</v>
      </c>
      <c r="D29" s="29" t="s">
        <v>240</v>
      </c>
      <c r="E29" s="30" t="s">
        <v>241</v>
      </c>
      <c r="F29" s="28" t="s">
        <v>145</v>
      </c>
      <c r="G29" s="30" t="s">
        <v>242</v>
      </c>
    </row>
    <row r="30" spans="1:7" s="23" customFormat="1" ht="40.5">
      <c r="A30" s="28">
        <v>87</v>
      </c>
      <c r="B30" s="28" t="s">
        <v>146</v>
      </c>
      <c r="C30" s="29" t="s">
        <v>233</v>
      </c>
      <c r="D30" s="29" t="s">
        <v>234</v>
      </c>
      <c r="E30" s="30" t="s">
        <v>235</v>
      </c>
      <c r="F30" s="28" t="s">
        <v>145</v>
      </c>
      <c r="G30" s="30" t="s">
        <v>236</v>
      </c>
    </row>
    <row r="31" spans="1:7" s="23" customFormat="1" ht="67.5">
      <c r="A31" s="28">
        <v>89</v>
      </c>
      <c r="B31" s="29" t="s">
        <v>146</v>
      </c>
      <c r="C31" s="29" t="s">
        <v>155</v>
      </c>
      <c r="D31" s="29" t="s">
        <v>153</v>
      </c>
      <c r="E31" s="31" t="s">
        <v>154</v>
      </c>
      <c r="F31" s="28" t="s">
        <v>145</v>
      </c>
      <c r="G31" s="30" t="s">
        <v>408</v>
      </c>
    </row>
    <row r="32" spans="1:7" s="23" customFormat="1" ht="27">
      <c r="A32" s="28">
        <v>93</v>
      </c>
      <c r="B32" s="29" t="s">
        <v>183</v>
      </c>
      <c r="C32" s="29" t="s">
        <v>144</v>
      </c>
      <c r="D32" s="29" t="s">
        <v>184</v>
      </c>
      <c r="E32" s="31" t="s">
        <v>185</v>
      </c>
      <c r="F32" s="28" t="s">
        <v>145</v>
      </c>
      <c r="G32" s="30" t="s">
        <v>186</v>
      </c>
    </row>
    <row r="33" spans="1:7" s="23" customFormat="1" ht="27">
      <c r="A33" s="28">
        <v>97</v>
      </c>
      <c r="B33" s="29" t="s">
        <v>188</v>
      </c>
      <c r="C33" s="29" t="s">
        <v>189</v>
      </c>
      <c r="D33" s="29" t="s">
        <v>190</v>
      </c>
      <c r="E33" s="31" t="s">
        <v>191</v>
      </c>
      <c r="F33" s="29" t="s">
        <v>329</v>
      </c>
      <c r="G33" s="30" t="s">
        <v>192</v>
      </c>
    </row>
    <row r="34" spans="1:7" s="23" customFormat="1" ht="40.5">
      <c r="A34" s="28">
        <v>100</v>
      </c>
      <c r="B34" s="29" t="s">
        <v>195</v>
      </c>
      <c r="C34" s="29" t="s">
        <v>149</v>
      </c>
      <c r="D34" s="29" t="s">
        <v>196</v>
      </c>
      <c r="E34" s="31" t="s">
        <v>197</v>
      </c>
      <c r="F34" s="29" t="s">
        <v>145</v>
      </c>
      <c r="G34" s="30" t="s">
        <v>409</v>
      </c>
    </row>
    <row r="35" spans="1:7" s="23" customFormat="1" ht="40.5">
      <c r="A35" s="28">
        <v>104</v>
      </c>
      <c r="B35" s="29" t="s">
        <v>264</v>
      </c>
      <c r="C35" s="29" t="s">
        <v>265</v>
      </c>
      <c r="D35" s="29" t="s">
        <v>266</v>
      </c>
      <c r="E35" s="31" t="s">
        <v>267</v>
      </c>
      <c r="F35" s="29" t="s">
        <v>145</v>
      </c>
      <c r="G35" s="30" t="s">
        <v>268</v>
      </c>
    </row>
    <row r="36" spans="1:7" s="23" customFormat="1" ht="27">
      <c r="A36" s="28">
        <v>108</v>
      </c>
      <c r="B36" s="29" t="s">
        <v>165</v>
      </c>
      <c r="C36" s="29" t="s">
        <v>166</v>
      </c>
      <c r="D36" s="29" t="s">
        <v>167</v>
      </c>
      <c r="E36" s="31" t="s">
        <v>168</v>
      </c>
      <c r="F36" s="28" t="s">
        <v>145</v>
      </c>
      <c r="G36" s="30" t="s">
        <v>169</v>
      </c>
    </row>
    <row r="37" spans="1:7" s="23" customFormat="1" ht="27">
      <c r="A37" s="28">
        <v>110</v>
      </c>
      <c r="B37" s="29" t="s">
        <v>171</v>
      </c>
      <c r="C37" s="29" t="s">
        <v>269</v>
      </c>
      <c r="D37" s="29" t="s">
        <v>150</v>
      </c>
      <c r="E37" s="31" t="s">
        <v>270</v>
      </c>
      <c r="F37" s="29" t="s">
        <v>329</v>
      </c>
      <c r="G37" s="30" t="s">
        <v>271</v>
      </c>
    </row>
    <row r="38" spans="1:7" s="23" customFormat="1" ht="40.5">
      <c r="A38" s="28">
        <v>111</v>
      </c>
      <c r="B38" s="29" t="s">
        <v>146</v>
      </c>
      <c r="C38" s="29" t="s">
        <v>272</v>
      </c>
      <c r="D38" s="29" t="s">
        <v>273</v>
      </c>
      <c r="E38" s="31" t="s">
        <v>274</v>
      </c>
      <c r="F38" s="29" t="s">
        <v>145</v>
      </c>
      <c r="G38" s="30" t="s">
        <v>275</v>
      </c>
    </row>
    <row r="39" spans="1:7" s="23" customFormat="1" ht="41.25" customHeight="1">
      <c r="A39" s="28">
        <v>112</v>
      </c>
      <c r="B39" s="29" t="s">
        <v>173</v>
      </c>
      <c r="C39" s="29" t="s">
        <v>174</v>
      </c>
      <c r="D39" s="29" t="s">
        <v>175</v>
      </c>
      <c r="E39" s="31" t="s">
        <v>176</v>
      </c>
      <c r="F39" s="29" t="s">
        <v>329</v>
      </c>
      <c r="G39" s="30" t="s">
        <v>177</v>
      </c>
    </row>
    <row r="40" spans="1:7" s="23" customFormat="1" ht="88.5" customHeight="1">
      <c r="A40" s="28">
        <v>116</v>
      </c>
      <c r="B40" s="29" t="s">
        <v>199</v>
      </c>
      <c r="C40" s="29" t="s">
        <v>200</v>
      </c>
      <c r="D40" s="29" t="s">
        <v>201</v>
      </c>
      <c r="E40" s="31" t="s">
        <v>202</v>
      </c>
      <c r="F40" s="29" t="s">
        <v>329</v>
      </c>
      <c r="G40" s="30" t="s">
        <v>327</v>
      </c>
    </row>
    <row r="41" spans="1:7" s="23" customFormat="1" ht="27">
      <c r="A41" s="28">
        <v>120</v>
      </c>
      <c r="B41" s="29" t="s">
        <v>203</v>
      </c>
      <c r="C41" s="29" t="s">
        <v>204</v>
      </c>
      <c r="D41" s="29" t="s">
        <v>205</v>
      </c>
      <c r="E41" s="31" t="s">
        <v>206</v>
      </c>
      <c r="F41" s="29" t="s">
        <v>145</v>
      </c>
      <c r="G41" s="30" t="s">
        <v>207</v>
      </c>
    </row>
    <row r="42" spans="1:7" s="23" customFormat="1" ht="27">
      <c r="A42" s="28">
        <v>124</v>
      </c>
      <c r="B42" s="29" t="s">
        <v>209</v>
      </c>
      <c r="C42" s="29" t="s">
        <v>157</v>
      </c>
      <c r="D42" s="29" t="s">
        <v>210</v>
      </c>
      <c r="E42" s="31" t="s">
        <v>211</v>
      </c>
      <c r="F42" s="29" t="s">
        <v>145</v>
      </c>
      <c r="G42" s="30" t="s">
        <v>212</v>
      </c>
    </row>
    <row r="43" spans="1:7" s="23" customFormat="1" ht="40.5">
      <c r="A43" s="28">
        <v>125</v>
      </c>
      <c r="B43" s="29" t="s">
        <v>214</v>
      </c>
      <c r="C43" s="29" t="s">
        <v>215</v>
      </c>
      <c r="D43" s="29" t="s">
        <v>216</v>
      </c>
      <c r="E43" s="31" t="s">
        <v>217</v>
      </c>
      <c r="F43" s="29" t="s">
        <v>145</v>
      </c>
      <c r="G43" s="30" t="s">
        <v>213</v>
      </c>
    </row>
    <row r="44" spans="1:7" s="23" customFormat="1" ht="27">
      <c r="A44" s="28">
        <v>129</v>
      </c>
      <c r="B44" s="29" t="s">
        <v>148</v>
      </c>
      <c r="C44" s="29" t="s">
        <v>291</v>
      </c>
      <c r="D44" s="29" t="s">
        <v>187</v>
      </c>
      <c r="E44" s="31" t="s">
        <v>292</v>
      </c>
      <c r="F44" s="29" t="s">
        <v>145</v>
      </c>
      <c r="G44" s="30" t="s">
        <v>295</v>
      </c>
    </row>
    <row r="45" spans="1:7" s="23" customFormat="1" ht="27">
      <c r="A45" s="28">
        <v>133</v>
      </c>
      <c r="B45" s="29" t="s">
        <v>288</v>
      </c>
      <c r="C45" s="29" t="s">
        <v>289</v>
      </c>
      <c r="D45" s="29" t="s">
        <v>290</v>
      </c>
      <c r="E45" s="31" t="s">
        <v>293</v>
      </c>
      <c r="F45" s="29" t="s">
        <v>145</v>
      </c>
      <c r="G45" s="30" t="s">
        <v>294</v>
      </c>
    </row>
    <row r="46" spans="1:7" s="23" customFormat="1" ht="54">
      <c r="A46" s="28">
        <v>137</v>
      </c>
      <c r="B46" s="29" t="s">
        <v>249</v>
      </c>
      <c r="C46" s="29" t="s">
        <v>250</v>
      </c>
      <c r="D46" s="29" t="s">
        <v>251</v>
      </c>
      <c r="E46" s="31" t="s">
        <v>252</v>
      </c>
      <c r="F46" s="29" t="s">
        <v>145</v>
      </c>
      <c r="G46" s="30" t="s">
        <v>386</v>
      </c>
    </row>
    <row r="47" spans="1:7" s="23" customFormat="1" ht="27">
      <c r="A47" s="28">
        <v>140</v>
      </c>
      <c r="B47" s="29" t="s">
        <v>254</v>
      </c>
      <c r="C47" s="29" t="s">
        <v>255</v>
      </c>
      <c r="D47" s="29" t="s">
        <v>248</v>
      </c>
      <c r="E47" s="31" t="s">
        <v>256</v>
      </c>
      <c r="F47" s="29" t="s">
        <v>145</v>
      </c>
      <c r="G47" s="30" t="s">
        <v>253</v>
      </c>
    </row>
    <row r="48" spans="1:7" s="23" customFormat="1" ht="54">
      <c r="A48" s="28">
        <v>144</v>
      </c>
      <c r="B48" s="29" t="s">
        <v>188</v>
      </c>
      <c r="C48" s="29" t="s">
        <v>237</v>
      </c>
      <c r="D48" s="29" t="s">
        <v>178</v>
      </c>
      <c r="E48" s="31" t="s">
        <v>238</v>
      </c>
      <c r="F48" s="29" t="s">
        <v>329</v>
      </c>
      <c r="G48" s="30" t="s">
        <v>328</v>
      </c>
    </row>
    <row r="49" spans="1:7" s="23" customFormat="1" ht="27">
      <c r="A49" s="28">
        <v>148</v>
      </c>
      <c r="B49" s="29" t="s">
        <v>194</v>
      </c>
      <c r="C49" s="29" t="s">
        <v>304</v>
      </c>
      <c r="D49" s="29" t="s">
        <v>305</v>
      </c>
      <c r="E49" s="31" t="s">
        <v>306</v>
      </c>
      <c r="F49" s="29" t="s">
        <v>145</v>
      </c>
      <c r="G49" s="30" t="s">
        <v>307</v>
      </c>
    </row>
    <row r="50" spans="1:7" s="23" customFormat="1" ht="40.5">
      <c r="A50" s="28">
        <v>151</v>
      </c>
      <c r="B50" s="29" t="s">
        <v>226</v>
      </c>
      <c r="C50" s="29" t="s">
        <v>233</v>
      </c>
      <c r="D50" s="29" t="s">
        <v>301</v>
      </c>
      <c r="E50" s="31" t="s">
        <v>302</v>
      </c>
      <c r="F50" s="29" t="s">
        <v>145</v>
      </c>
      <c r="G50" s="30" t="s">
        <v>303</v>
      </c>
    </row>
    <row r="51" spans="1:7" s="23" customFormat="1" ht="27">
      <c r="A51" s="28">
        <v>155</v>
      </c>
      <c r="B51" s="29" t="s">
        <v>309</v>
      </c>
      <c r="C51" s="29" t="s">
        <v>189</v>
      </c>
      <c r="D51" s="29" t="s">
        <v>193</v>
      </c>
      <c r="E51" s="31" t="s">
        <v>310</v>
      </c>
      <c r="F51" s="29" t="s">
        <v>329</v>
      </c>
      <c r="G51" s="30" t="s">
        <v>311</v>
      </c>
    </row>
    <row r="52" spans="1:7" s="23" customFormat="1" ht="27">
      <c r="A52" s="28">
        <v>158</v>
      </c>
      <c r="B52" s="29" t="s">
        <v>296</v>
      </c>
      <c r="C52" s="29" t="s">
        <v>297</v>
      </c>
      <c r="D52" s="29" t="s">
        <v>181</v>
      </c>
      <c r="E52" s="31" t="s">
        <v>298</v>
      </c>
      <c r="F52" s="29" t="s">
        <v>145</v>
      </c>
      <c r="G52" s="30" t="s">
        <v>299</v>
      </c>
    </row>
    <row r="53" spans="1:7" s="24" customFormat="1" ht="27">
      <c r="A53" s="28">
        <v>162</v>
      </c>
      <c r="B53" s="29" t="s">
        <v>276</v>
      </c>
      <c r="C53" s="29" t="s">
        <v>272</v>
      </c>
      <c r="D53" s="29" t="s">
        <v>277</v>
      </c>
      <c r="E53" s="31" t="s">
        <v>278</v>
      </c>
      <c r="F53" s="29" t="s">
        <v>145</v>
      </c>
      <c r="G53" s="30" t="s">
        <v>279</v>
      </c>
    </row>
    <row r="54" spans="1:7" s="24" customFormat="1" ht="40.5">
      <c r="A54" s="28">
        <v>166</v>
      </c>
      <c r="B54" s="30" t="s">
        <v>262</v>
      </c>
      <c r="C54" s="30" t="s">
        <v>280</v>
      </c>
      <c r="D54" s="30" t="s">
        <v>281</v>
      </c>
      <c r="E54" s="30" t="s">
        <v>282</v>
      </c>
      <c r="F54" s="29" t="s">
        <v>145</v>
      </c>
      <c r="G54" s="30" t="s">
        <v>399</v>
      </c>
    </row>
    <row r="55" spans="1:7" s="23" customFormat="1" ht="18">
      <c r="A55" s="28">
        <v>169</v>
      </c>
      <c r="B55" s="30" t="s">
        <v>283</v>
      </c>
      <c r="C55" s="30" t="s">
        <v>284</v>
      </c>
      <c r="D55" s="30" t="s">
        <v>285</v>
      </c>
      <c r="E55" s="30" t="s">
        <v>287</v>
      </c>
      <c r="F55" s="29" t="s">
        <v>145</v>
      </c>
      <c r="G55" s="30" t="s">
        <v>286</v>
      </c>
    </row>
    <row r="56" spans="1:7" s="23" customFormat="1" ht="18">
      <c r="A56" s="28">
        <v>173</v>
      </c>
      <c r="B56" s="29" t="s">
        <v>312</v>
      </c>
      <c r="C56" s="29" t="s">
        <v>313</v>
      </c>
      <c r="D56" s="29" t="s">
        <v>222</v>
      </c>
      <c r="E56" s="29" t="s">
        <v>314</v>
      </c>
      <c r="F56" s="29" t="s">
        <v>145</v>
      </c>
      <c r="G56" s="30" t="s">
        <v>315</v>
      </c>
    </row>
    <row r="57" spans="1:7" s="23" customFormat="1" ht="18">
      <c r="A57" s="28">
        <v>177</v>
      </c>
      <c r="B57" s="29" t="s">
        <v>308</v>
      </c>
      <c r="C57" s="29" t="s">
        <v>316</v>
      </c>
      <c r="D57" s="29" t="s">
        <v>150</v>
      </c>
      <c r="E57" s="29" t="s">
        <v>317</v>
      </c>
      <c r="F57" s="29" t="s">
        <v>329</v>
      </c>
      <c r="G57" s="30" t="s">
        <v>318</v>
      </c>
    </row>
    <row r="58" spans="1:7" s="23" customFormat="1" ht="18">
      <c r="A58" s="28">
        <v>181</v>
      </c>
      <c r="B58" s="29" t="s">
        <v>179</v>
      </c>
      <c r="C58" s="29" t="s">
        <v>319</v>
      </c>
      <c r="D58" s="29" t="s">
        <v>320</v>
      </c>
      <c r="E58" s="29" t="s">
        <v>321</v>
      </c>
      <c r="F58" s="29" t="s">
        <v>329</v>
      </c>
      <c r="G58" s="30" t="s">
        <v>322</v>
      </c>
    </row>
    <row r="59" spans="1:7" s="23" customFormat="1" ht="27">
      <c r="A59" s="28">
        <v>182</v>
      </c>
      <c r="B59" s="29" t="s">
        <v>323</v>
      </c>
      <c r="C59" s="29" t="s">
        <v>324</v>
      </c>
      <c r="D59" s="29" t="s">
        <v>227</v>
      </c>
      <c r="E59" s="29" t="s">
        <v>325</v>
      </c>
      <c r="F59" s="29" t="s">
        <v>329</v>
      </c>
      <c r="G59" s="30" t="s">
        <v>326</v>
      </c>
    </row>
    <row r="60" spans="1:7" s="23" customFormat="1" ht="27">
      <c r="A60" s="28">
        <v>183</v>
      </c>
      <c r="B60" s="32" t="s">
        <v>198</v>
      </c>
      <c r="C60" s="29" t="s">
        <v>218</v>
      </c>
      <c r="D60" s="29" t="s">
        <v>143</v>
      </c>
      <c r="E60" s="31" t="s">
        <v>219</v>
      </c>
      <c r="F60" s="29" t="s">
        <v>145</v>
      </c>
      <c r="G60" s="30" t="s">
        <v>400</v>
      </c>
    </row>
    <row r="61" spans="1:7" s="23" customFormat="1" ht="27">
      <c r="A61" s="28">
        <v>187</v>
      </c>
      <c r="B61" s="29" t="s">
        <v>220</v>
      </c>
      <c r="C61" s="29" t="s">
        <v>221</v>
      </c>
      <c r="D61" s="29" t="s">
        <v>222</v>
      </c>
      <c r="E61" s="31" t="s">
        <v>223</v>
      </c>
      <c r="F61" s="29" t="s">
        <v>145</v>
      </c>
      <c r="G61" s="30" t="s">
        <v>224</v>
      </c>
    </row>
    <row r="62" spans="1:7" s="23" customFormat="1" ht="27">
      <c r="A62" s="28">
        <v>191</v>
      </c>
      <c r="B62" s="29" t="s">
        <v>243</v>
      </c>
      <c r="C62" s="29" t="s">
        <v>155</v>
      </c>
      <c r="D62" s="29" t="s">
        <v>153</v>
      </c>
      <c r="E62" s="31" t="s">
        <v>244</v>
      </c>
      <c r="F62" s="29" t="s">
        <v>145</v>
      </c>
      <c r="G62" s="30" t="s">
        <v>245</v>
      </c>
    </row>
    <row r="63" spans="1:7" s="23" customFormat="1" ht="54">
      <c r="A63" s="28">
        <v>194</v>
      </c>
      <c r="B63" s="29" t="s">
        <v>258</v>
      </c>
      <c r="C63" s="29" t="s">
        <v>259</v>
      </c>
      <c r="D63" s="29" t="s">
        <v>170</v>
      </c>
      <c r="E63" s="31" t="s">
        <v>260</v>
      </c>
      <c r="F63" s="29" t="s">
        <v>145</v>
      </c>
      <c r="G63" s="30" t="s">
        <v>261</v>
      </c>
    </row>
  </sheetData>
  <sheetProtection formatRows="0" insertRows="0" deleteRows="0" selectLockedCells="1"/>
  <mergeCells count="4">
    <mergeCell ref="A2:F2"/>
    <mergeCell ref="A3:F3"/>
    <mergeCell ref="A4:F4"/>
    <mergeCell ref="A1:F1"/>
  </mergeCells>
  <printOptions horizontalCentered="1"/>
  <pageMargins left="0" right="0" top="0" bottom="0" header="0" footer="0"/>
  <pageSetup fitToHeight="0" fitToWidth="0" horizontalDpi="600" verticalDpi="600" orientation="landscape" paperSize="9" scale="75" r:id="rId1"/>
  <rowBreaks count="5" manualBreakCount="5">
    <brk id="7" max="9" man="1"/>
    <brk id="34" max="9" man="1"/>
    <brk id="39" max="9" man="1"/>
    <brk id="43" max="9" man="1"/>
    <brk id="6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28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>
      <c r="A6" s="15">
        <v>141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27">
      <c r="A7" s="15">
        <v>142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27">
      <c r="A8" s="15">
        <v>143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40.5">
      <c r="A9" s="15">
        <v>145</v>
      </c>
      <c r="B9" s="7">
        <v>4</v>
      </c>
      <c r="C9" s="13" t="e">
        <f>VLOOKUP($A9,'համապետական I մաս'!$A$6:$G$63,2,FALSE)</f>
        <v>#N/A</v>
      </c>
      <c r="D9" s="13" t="e">
        <f>VLOOKUP($A9,'համապետական I մաս'!$A$6:$G$63,3,FALSE)</f>
        <v>#N/A</v>
      </c>
      <c r="E9" s="13" t="e">
        <f>VLOOKUP($A9,'համապետական I մաս'!$A$6:$G$63,4,FALSE)</f>
        <v>#N/A</v>
      </c>
      <c r="F9" s="13" t="e">
        <f>VLOOKUP($A9,'համապետական I մաս'!$A$6:$G$63,5,FALSE)</f>
        <v>#N/A</v>
      </c>
      <c r="G9" s="13" t="e">
        <f>VLOOKUP($A9,'համապետական I մաս'!$A$6:$G$63,6,FALSE)</f>
        <v>#N/A</v>
      </c>
      <c r="H9" s="13" t="e">
        <f>VLOOKUP($A9,'համապետական I մաս'!$A$6:$G$63,7,FALSE)</f>
        <v>#N/A</v>
      </c>
      <c r="I9" s="13" t="e">
        <f>VLOOKUP($A9,'համապետական I մաս'!$A$6:$G$63,8,FALSE)</f>
        <v>#N/A</v>
      </c>
      <c r="J9" s="13" t="e">
        <f>VLOOKUP($A9,'համապետական I մաս'!$A$6:$G$63,9,FALSE)</f>
        <v>#N/A</v>
      </c>
      <c r="K9" s="13" t="e">
        <f>VLOOKUP($A9,'համապետական I մաս'!$A$6:$G$63,10,FALSE)</f>
        <v>#N/A</v>
      </c>
    </row>
    <row r="10" spans="1:11" ht="54">
      <c r="A10" s="15">
        <v>146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27">
      <c r="A11" s="15">
        <v>147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54">
      <c r="A12" s="15">
        <v>144</v>
      </c>
      <c r="B12" s="7">
        <v>7</v>
      </c>
      <c r="C12" s="13" t="str">
        <f>VLOOKUP($A12,'համապետական I մաս'!$A$6:$G$63,2,FALSE)</f>
        <v>Հակոբյան</v>
      </c>
      <c r="D12" s="13" t="str">
        <f>VLOOKUP($A12,'համապետական I մաս'!$A$6:$G$63,3,FALSE)</f>
        <v>Ռուզաննա</v>
      </c>
      <c r="E12" s="13" t="str">
        <f>VLOOKUP($A12,'համապետական I մաս'!$A$6:$G$63,4,FALSE)</f>
        <v>Խաչիկի</v>
      </c>
      <c r="F12" s="13" t="str">
        <f>VLOOKUP($A12,'համապետական I մաս'!$A$6:$G$63,5,FALSE)</f>
        <v>01.06.1972</v>
      </c>
      <c r="G12" s="13" t="str">
        <f>VLOOKUP($A12,'համապետական I մաս'!$A$6:$G$63,6,FALSE)</f>
        <v>անկուս.</v>
      </c>
      <c r="H12" s="13" t="str">
        <f>VLOOKUP($A12,'համապետական I մաս'!$A$6:$G$63,7,FALSE)</f>
        <v>&lt;&lt;Գավառի պետական համալսարան&gt;&gt; հիմնադրամ, ռեկտոր Ժ/Պ,                   իր. գիտ.դոկտոր-պրոֆեսոր</v>
      </c>
      <c r="I12" s="13" t="e">
        <f>VLOOKUP($A12,'համապետական I մաս'!$A$6:$G$63,8,FALSE)</f>
        <v>#REF!</v>
      </c>
      <c r="J12" s="13" t="e">
        <f>VLOOKUP($A12,'համապետական I մաս'!$A$6:$G$63,9,FALSE)</f>
        <v>#REF!</v>
      </c>
      <c r="K12" s="13" t="e">
        <f>VLOOKUP($A12,'համապետական I մաս'!$A$6:$G$63,10,FALSE)</f>
        <v>#REF!</v>
      </c>
    </row>
    <row r="13" spans="1:11" ht="40.5">
      <c r="A13" s="15">
        <v>149</v>
      </c>
      <c r="B13" s="7">
        <v>8</v>
      </c>
      <c r="C13" s="13" t="e">
        <f>VLOOKUP($A13,'համապետական I մաս'!$A$6:$G$63,2,FALSE)</f>
        <v>#N/A</v>
      </c>
      <c r="D13" s="13" t="e">
        <f>VLOOKUP($A13,'համապետական I մաս'!$A$6:$G$63,3,FALSE)</f>
        <v>#N/A</v>
      </c>
      <c r="E13" s="13" t="e">
        <f>VLOOKUP($A13,'համապետական I մաս'!$A$6:$G$63,4,FALSE)</f>
        <v>#N/A</v>
      </c>
      <c r="F13" s="13" t="e">
        <f>VLOOKUP($A13,'համապետական I մաս'!$A$6:$G$63,5,FALSE)</f>
        <v>#N/A</v>
      </c>
      <c r="G13" s="13" t="e">
        <f>VLOOKUP($A13,'համապետական I մաս'!$A$6:$G$63,6,FALSE)</f>
        <v>#N/A</v>
      </c>
      <c r="H13" s="13" t="e">
        <f>VLOOKUP($A13,'համապետական I մաս'!$A$6:$G$63,7,FALSE)</f>
        <v>#N/A</v>
      </c>
      <c r="I13" s="13" t="e">
        <f>VLOOKUP($A13,'համապետական I մաս'!$A$6:$G$63,8,FALSE)</f>
        <v>#N/A</v>
      </c>
      <c r="J13" s="13" t="e">
        <f>VLOOKUP($A13,'համապետական I մաս'!$A$6:$G$63,9,FALSE)</f>
        <v>#N/A</v>
      </c>
      <c r="K13" s="13" t="e">
        <f>VLOOKUP($A13,'համապետական I մաս'!$A$6:$G$63,10,FALSE)</f>
        <v>#N/A</v>
      </c>
    </row>
    <row r="14" spans="1:11" ht="40.5">
      <c r="A14" s="15">
        <v>150</v>
      </c>
      <c r="B14" s="7">
        <v>9</v>
      </c>
      <c r="C14" s="13" t="e">
        <f>VLOOKUP($A14,'համապետական I մաս'!$A$6:$G$63,2,FALSE)</f>
        <v>#N/A</v>
      </c>
      <c r="D14" s="13" t="e">
        <f>VLOOKUP($A14,'համապետական I մաս'!$A$6:$G$63,3,FALSE)</f>
        <v>#N/A</v>
      </c>
      <c r="E14" s="13" t="e">
        <f>VLOOKUP($A14,'համապետական I մաս'!$A$6:$G$63,4,FALSE)</f>
        <v>#N/A</v>
      </c>
      <c r="F14" s="13" t="e">
        <f>VLOOKUP($A14,'համապետական I մաս'!$A$6:$G$63,5,FALSE)</f>
        <v>#N/A</v>
      </c>
      <c r="G14" s="13" t="e">
        <f>VLOOKUP($A14,'համապետական I մաս'!$A$6:$G$63,6,FALSE)</f>
        <v>#N/A</v>
      </c>
      <c r="H14" s="13" t="e">
        <f>VLOOKUP($A14,'համապետական I մաս'!$A$6:$G$63,7,FALSE)</f>
        <v>#N/A</v>
      </c>
      <c r="I14" s="13" t="e">
        <f>VLOOKUP($A14,'համապետական I մաս'!$A$6:$G$63,8,FALSE)</f>
        <v>#N/A</v>
      </c>
      <c r="J14" s="13" t="e">
        <f>VLOOKUP($A14,'համապետական I մաս'!$A$6:$G$63,9,FALSE)</f>
        <v>#N/A</v>
      </c>
      <c r="K14" s="13" t="e">
        <f>VLOOKUP($A14,'համապետական I մաս'!$A$6:$G$63,10,FALSE)</f>
        <v>#N/A</v>
      </c>
    </row>
    <row r="15" spans="1:11" ht="40.5">
      <c r="A15" s="15">
        <v>148</v>
      </c>
      <c r="B15" s="7">
        <v>10</v>
      </c>
      <c r="C15" s="13" t="str">
        <f>VLOOKUP($A15,'համապետական I մաս'!$A$6:$G$63,2,FALSE)</f>
        <v>Նիկողոսյան</v>
      </c>
      <c r="D15" s="13" t="str">
        <f>VLOOKUP($A15,'համապետական I մաս'!$A$6:$G$63,3,FALSE)</f>
        <v>Աննա</v>
      </c>
      <c r="E15" s="13" t="str">
        <f>VLOOKUP($A15,'համապետական I մաս'!$A$6:$G$63,4,FALSE)</f>
        <v>Դորվարդի</v>
      </c>
      <c r="F15" s="13" t="str">
        <f>VLOOKUP($A15,'համապետական I մաս'!$A$6:$G$63,5,FALSE)</f>
        <v>11.01.1975</v>
      </c>
      <c r="G15" s="13" t="str">
        <f>VLOOKUP($A15,'համապետական I մաս'!$A$6:$G$63,6,FALSE)</f>
        <v>ՀՀԿ</v>
      </c>
      <c r="H15" s="13" t="str">
        <f>VLOOKUP($A15,'համապետական I մաս'!$A$6:$G$63,7,FALSE)</f>
        <v>Սևանի Մ.Մաշտոցի անվ.հ.1 հիմնական դպրոցի տնօրեն</v>
      </c>
      <c r="I15" s="13" t="e">
        <f>VLOOKUP($A15,'համապետական I մաս'!$A$6:$G$63,8,FALSE)</f>
        <v>#REF!</v>
      </c>
      <c r="J15" s="13" t="e">
        <f>VLOOKUP($A15,'համապետական I մաս'!$A$6:$G$63,9,FALSE)</f>
        <v>#REF!</v>
      </c>
      <c r="K15" s="13" t="e">
        <f>VLOOKUP($A15,'համապետական I մաս'!$A$6:$G$63,10,FALSE)</f>
        <v>#REF!</v>
      </c>
    </row>
    <row r="16" spans="1:11" ht="54">
      <c r="A16" s="15">
        <v>151</v>
      </c>
      <c r="B16" s="7">
        <v>11</v>
      </c>
      <c r="C16" s="13" t="str">
        <f>VLOOKUP($A16,'համապետական I մաս'!$A$6:$G$63,2,FALSE)</f>
        <v>Պողոսյան</v>
      </c>
      <c r="D16" s="13" t="str">
        <f>VLOOKUP($A16,'համապետական I մաս'!$A$6:$G$63,3,FALSE)</f>
        <v>Անուշ</v>
      </c>
      <c r="E16" s="13" t="str">
        <f>VLOOKUP($A16,'համապետական I մաս'!$A$6:$G$63,4,FALSE)</f>
        <v>Ծովակի</v>
      </c>
      <c r="F16" s="13" t="str">
        <f>VLOOKUP($A16,'համապետական I մաս'!$A$6:$G$63,5,FALSE)</f>
        <v>22.08.1980</v>
      </c>
      <c r="G16" s="13" t="str">
        <f>VLOOKUP($A16,'համապետական I մաս'!$A$6:$G$63,6,FALSE)</f>
        <v>ՀՀԿ</v>
      </c>
      <c r="H16" s="13" t="str">
        <f>VLOOKUP($A16,'համապետական I մաս'!$A$6:$G$63,7,FALSE)</f>
        <v>Գեղարքունիքի մարզպետարանի աշխատակազմի ԱՍԱ վարչության պետ</v>
      </c>
      <c r="I16" s="13" t="e">
        <f>VLOOKUP($A16,'համապետական I մաս'!$A$6:$G$63,8,FALSE)</f>
        <v>#REF!</v>
      </c>
      <c r="J16" s="13" t="e">
        <f>VLOOKUP($A16,'համապետական I մաս'!$A$6:$G$63,9,FALSE)</f>
        <v>#REF!</v>
      </c>
      <c r="K16" s="13" t="e">
        <f>VLOOKUP($A16,'համապետական I մաս'!$A$6:$G$63,10,FALSE)</f>
        <v>#REF!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29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>
      <c r="A6" s="15">
        <v>152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40.5">
      <c r="A7" s="15">
        <v>153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40.5">
      <c r="A8" s="15">
        <v>154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27">
      <c r="A9" s="15">
        <v>156</v>
      </c>
      <c r="B9" s="7">
        <v>4</v>
      </c>
      <c r="C9" s="13" t="e">
        <f>VLOOKUP($A9,'համապետական I մաս'!$A$6:$G$63,2,FALSE)</f>
        <v>#N/A</v>
      </c>
      <c r="D9" s="13" t="e">
        <f>VLOOKUP($A9,'համապետական I մաս'!$A$6:$G$63,3,FALSE)</f>
        <v>#N/A</v>
      </c>
      <c r="E9" s="13" t="e">
        <f>VLOOKUP($A9,'համապետական I մաս'!$A$6:$G$63,4,FALSE)</f>
        <v>#N/A</v>
      </c>
      <c r="F9" s="13" t="e">
        <f>VLOOKUP($A9,'համապետական I մաս'!$A$6:$G$63,5,FALSE)</f>
        <v>#N/A</v>
      </c>
      <c r="G9" s="13" t="e">
        <f>VLOOKUP($A9,'համապետական I մաս'!$A$6:$G$63,6,FALSE)</f>
        <v>#N/A</v>
      </c>
      <c r="H9" s="13" t="e">
        <f>VLOOKUP($A9,'համապետական I մաս'!$A$6:$G$63,7,FALSE)</f>
        <v>#N/A</v>
      </c>
      <c r="I9" s="13" t="e">
        <f>VLOOKUP($A9,'համապետական I մաս'!$A$6:$G$63,8,FALSE)</f>
        <v>#N/A</v>
      </c>
      <c r="J9" s="13" t="e">
        <f>VLOOKUP($A9,'համապետական I մաս'!$A$6:$G$63,9,FALSE)</f>
        <v>#N/A</v>
      </c>
      <c r="K9" s="13" t="e">
        <f>VLOOKUP($A9,'համապետական I մաս'!$A$6:$G$63,10,FALSE)</f>
        <v>#N/A</v>
      </c>
    </row>
    <row r="10" spans="1:11" ht="27">
      <c r="A10" s="15">
        <v>157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27">
      <c r="A11" s="15">
        <v>155</v>
      </c>
      <c r="B11" s="7">
        <v>6</v>
      </c>
      <c r="C11" s="13" t="str">
        <f>VLOOKUP($A11,'համապետական I մաս'!$A$6:$G$63,2,FALSE)</f>
        <v>Հովսեփյան</v>
      </c>
      <c r="D11" s="13" t="str">
        <f>VLOOKUP($A11,'համապետական I մաս'!$A$6:$G$63,3,FALSE)</f>
        <v>Շուշանիկ</v>
      </c>
      <c r="E11" s="13" t="str">
        <f>VLOOKUP($A11,'համապետական I մաս'!$A$6:$G$63,4,FALSE)</f>
        <v>Հովհաննեսի</v>
      </c>
      <c r="F11" s="13" t="str">
        <f>VLOOKUP($A11,'համապետական I մաս'!$A$6:$G$63,5,FALSE)</f>
        <v>20.05.1958</v>
      </c>
      <c r="G11" s="13" t="str">
        <f>VLOOKUP($A11,'համապետական I մաս'!$A$6:$G$63,6,FALSE)</f>
        <v>անկուս.</v>
      </c>
      <c r="H11" s="13" t="str">
        <f>VLOOKUP($A11,'համապետական I մաս'!$A$6:$G$63,7,FALSE)</f>
        <v>&lt;&lt;Վանաձորի&gt;&gt; բ/կ, բժիշկ սոնոգրաֆիստ</v>
      </c>
      <c r="I11" s="13" t="e">
        <f>VLOOKUP($A11,'համապետական I մաս'!$A$6:$G$63,8,FALSE)</f>
        <v>#REF!</v>
      </c>
      <c r="J11" s="13" t="e">
        <f>VLOOKUP($A11,'համապետական I մաս'!$A$6:$G$63,9,FALSE)</f>
        <v>#REF!</v>
      </c>
      <c r="K11" s="13" t="e">
        <f>VLOOKUP($A11,'համապետական I մաս'!$A$6:$G$63,10,FALSE)</f>
        <v>#REF!</v>
      </c>
    </row>
    <row r="12" spans="1:11" ht="40.5">
      <c r="A12" s="15">
        <v>158</v>
      </c>
      <c r="B12" s="7">
        <v>7</v>
      </c>
      <c r="C12" s="13" t="str">
        <f>VLOOKUP($A12,'համապետական I մաս'!$A$6:$G$63,2,FALSE)</f>
        <v>Մեջլումյան</v>
      </c>
      <c r="D12" s="13" t="str">
        <f>VLOOKUP($A12,'համապետական I մաս'!$A$6:$G$63,3,FALSE)</f>
        <v>Լուսինե</v>
      </c>
      <c r="E12" s="13" t="str">
        <f>VLOOKUP($A12,'համապետական I մաս'!$A$6:$G$63,4,FALSE)</f>
        <v>Վլադիմիրի</v>
      </c>
      <c r="F12" s="13" t="str">
        <f>VLOOKUP($A12,'համապետական I մաս'!$A$6:$G$63,5,FALSE)</f>
        <v>20.11.1980</v>
      </c>
      <c r="G12" s="13" t="str">
        <f>VLOOKUP($A12,'համապետական I մաս'!$A$6:$G$63,6,FALSE)</f>
        <v>ՀՀԿ</v>
      </c>
      <c r="H12" s="13" t="str">
        <f>VLOOKUP($A12,'համապետական I մաս'!$A$6:$G$63,7,FALSE)</f>
        <v>&lt;&lt;Արմենիան Քափըր Փրոգրամ&gt;&gt;ՓԲԸ տնօրեն</v>
      </c>
      <c r="I12" s="13" t="e">
        <f>VLOOKUP($A12,'համապետական I մաս'!$A$6:$G$63,8,FALSE)</f>
        <v>#REF!</v>
      </c>
      <c r="J12" s="13" t="e">
        <f>VLOOKUP($A12,'համապետական I մաս'!$A$6:$G$63,9,FALSE)</f>
        <v>#REF!</v>
      </c>
      <c r="K12" s="13" t="e">
        <f>VLOOKUP($A12,'համապետական I մաս'!$A$6:$G$63,10,FALSE)</f>
        <v>#REF!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30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>
      <c r="A6" s="15">
        <v>159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54">
      <c r="A7" s="15">
        <v>162</v>
      </c>
      <c r="B7" s="7">
        <v>2</v>
      </c>
      <c r="C7" s="13" t="str">
        <f>VLOOKUP($A7,'համապետական I մաս'!$A$6:$G$63,2,FALSE)</f>
        <v>Խաչիկյան</v>
      </c>
      <c r="D7" s="13" t="str">
        <f>VLOOKUP($A7,'համապետական I մաս'!$A$6:$G$63,3,FALSE)</f>
        <v>Կարինե</v>
      </c>
      <c r="E7" s="13" t="str">
        <f>VLOOKUP($A7,'համապետական I մաս'!$A$6:$G$63,4,FALSE)</f>
        <v>Սիրաքի</v>
      </c>
      <c r="F7" s="13" t="str">
        <f>VLOOKUP($A7,'համապետական I մաս'!$A$6:$G$63,5,FALSE)</f>
        <v>19.11.1955</v>
      </c>
      <c r="G7" s="13" t="str">
        <f>VLOOKUP($A7,'համապետական I մաս'!$A$6:$G$63,6,FALSE)</f>
        <v>ՀՀԿ</v>
      </c>
      <c r="H7" s="13" t="str">
        <f>VLOOKUP($A7,'համապետական I մաս'!$A$6:$G$63,7,FALSE)</f>
        <v>Բյուրեղավանի Ս.Վարդանյանի անվ. ավագ դպրոցի տնօրեն</v>
      </c>
      <c r="I7" s="13" t="e">
        <f>VLOOKUP($A7,'համապետական I մաս'!$A$6:$G$63,8,FALSE)</f>
        <v>#REF!</v>
      </c>
      <c r="J7" s="13" t="e">
        <f>VLOOKUP($A7,'համապետական I մաս'!$A$6:$G$63,9,FALSE)</f>
        <v>#REF!</v>
      </c>
      <c r="K7" s="13" t="e">
        <f>VLOOKUP($A7,'համապետական I մաս'!$A$6:$G$63,10,FALSE)</f>
        <v>#REF!</v>
      </c>
    </row>
    <row r="8" spans="1:11" ht="40.5">
      <c r="A8" s="15">
        <v>160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40.5">
      <c r="A9" s="15">
        <v>161</v>
      </c>
      <c r="B9" s="7">
        <v>4</v>
      </c>
      <c r="C9" s="13" t="e">
        <f>VLOOKUP($A9,'համապետական I մաս'!$A$6:$G$63,2,FALSE)</f>
        <v>#N/A</v>
      </c>
      <c r="D9" s="13" t="e">
        <f>VLOOKUP($A9,'համապետական I մաս'!$A$6:$G$63,3,FALSE)</f>
        <v>#N/A</v>
      </c>
      <c r="E9" s="13" t="e">
        <f>VLOOKUP($A9,'համապետական I մաս'!$A$6:$G$63,4,FALSE)</f>
        <v>#N/A</v>
      </c>
      <c r="F9" s="13" t="e">
        <f>VLOOKUP($A9,'համապետական I մաս'!$A$6:$G$63,5,FALSE)</f>
        <v>#N/A</v>
      </c>
      <c r="G9" s="13" t="e">
        <f>VLOOKUP($A9,'համապետական I մաս'!$A$6:$G$63,6,FALSE)</f>
        <v>#N/A</v>
      </c>
      <c r="H9" s="13" t="e">
        <f>VLOOKUP($A9,'համապետական I մաս'!$A$6:$G$63,7,FALSE)</f>
        <v>#N/A</v>
      </c>
      <c r="I9" s="13" t="e">
        <f>VLOOKUP($A9,'համապետական I մաս'!$A$6:$G$63,8,FALSE)</f>
        <v>#N/A</v>
      </c>
      <c r="J9" s="13" t="e">
        <f>VLOOKUP($A9,'համապետական I մաս'!$A$6:$G$63,9,FALSE)</f>
        <v>#N/A</v>
      </c>
      <c r="K9" s="13" t="e">
        <f>VLOOKUP($A9,'համապետական I մաս'!$A$6:$G$63,10,FALSE)</f>
        <v>#N/A</v>
      </c>
    </row>
    <row r="10" spans="1:11" ht="40.5">
      <c r="A10" s="15">
        <v>163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54">
      <c r="A11" s="15">
        <v>164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40.5">
      <c r="A12" s="15">
        <v>165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  <row r="13" spans="1:11" ht="28.5" customHeight="1">
      <c r="A13" s="15">
        <v>166</v>
      </c>
      <c r="B13" s="7">
        <v>8</v>
      </c>
      <c r="C13" s="13" t="str">
        <f>VLOOKUP($A13,'համապետական I մաս'!$A$6:$G$63,2,FALSE)</f>
        <v>Պետրոսյան</v>
      </c>
      <c r="D13" s="13" t="str">
        <f>VLOOKUP($A13,'համապետական I մաս'!$A$6:$G$63,3,FALSE)</f>
        <v>Հայկանուշ</v>
      </c>
      <c r="E13" s="13" t="str">
        <f>VLOOKUP($A13,'համապետական I մաս'!$A$6:$G$63,4,FALSE)</f>
        <v>Վարդգեսի</v>
      </c>
      <c r="F13" s="13" t="str">
        <f>VLOOKUP($A13,'համապետական I մաս'!$A$6:$G$63,5,FALSE)</f>
        <v>30.08.1968</v>
      </c>
      <c r="G13" s="13" t="str">
        <f>VLOOKUP($A13,'համապետական I մաս'!$A$6:$G$63,6,FALSE)</f>
        <v>ՀՀԿ</v>
      </c>
      <c r="H13" s="13" t="str">
        <f>VLOOKUP($A13,'համապետական I մաս'!$A$6:$G$63,7,FALSE)</f>
        <v>Նոր-Հաճընի Մեծն Մուրադի անվ. հ.4 հիմնական դպրոցի տնօրեն</v>
      </c>
      <c r="I13" s="13" t="e">
        <f>VLOOKUP($A13,'համապետական I մաս'!$A$6:$G$63,8,FALSE)</f>
        <v>#REF!</v>
      </c>
      <c r="J13" s="13" t="e">
        <f>VLOOKUP($A13,'համապետական I մաս'!$A$6:$G$63,9,FALSE)</f>
        <v>#REF!</v>
      </c>
      <c r="K13" s="13" t="e">
        <f>VLOOKUP($A13,'համապետական I մաս'!$A$6:$G$63,10,FALSE)</f>
        <v>#REF!</v>
      </c>
    </row>
    <row r="14" spans="1:11" ht="40.5">
      <c r="A14" s="15">
        <v>169</v>
      </c>
      <c r="B14" s="7">
        <v>9</v>
      </c>
      <c r="C14" s="13" t="str">
        <f>VLOOKUP($A14,'համապետական I մաս'!$A$6:$G$63,2,FALSE)</f>
        <v>Սիմոնովա</v>
      </c>
      <c r="D14" s="13" t="str">
        <f>VLOOKUP($A14,'համապետական I մաս'!$A$6:$G$63,3,FALSE)</f>
        <v>Սոֆիա</v>
      </c>
      <c r="E14" s="13" t="str">
        <f>VLOOKUP($A14,'համապետական I մաս'!$A$6:$G$63,4,FALSE)</f>
        <v>Իվանի</v>
      </c>
      <c r="F14" s="13" t="str">
        <f>VLOOKUP($A14,'համապետական I մաս'!$A$6:$G$63,5,FALSE)</f>
        <v>01.10.1956</v>
      </c>
      <c r="G14" s="13" t="str">
        <f>VLOOKUP($A14,'համապետական I մաս'!$A$6:$G$63,6,FALSE)</f>
        <v>ՀՀԿ</v>
      </c>
      <c r="H14" s="13" t="str">
        <f>VLOOKUP($A14,'համապետական I մաս'!$A$6:$G$63,7,FALSE)</f>
        <v>Արզնիի միջն. դպրոցի տնօրեն</v>
      </c>
      <c r="I14" s="13" t="e">
        <f>VLOOKUP($A14,'համապետական I մաս'!$A$6:$G$63,8,FALSE)</f>
        <v>#REF!</v>
      </c>
      <c r="J14" s="13" t="e">
        <f>VLOOKUP($A14,'համապետական I մաս'!$A$6:$G$63,9,FALSE)</f>
        <v>#REF!</v>
      </c>
      <c r="K14" s="13" t="e">
        <f>VLOOKUP($A14,'համապետական I մաս'!$A$6:$G$63,10,FALSE)</f>
        <v>#REF!</v>
      </c>
    </row>
    <row r="15" spans="1:11" ht="40.5">
      <c r="A15" s="15">
        <v>167</v>
      </c>
      <c r="B15" s="7">
        <v>10</v>
      </c>
      <c r="C15" s="13" t="e">
        <f>VLOOKUP($A15,'համապետական I մաս'!$A$6:$G$63,2,FALSE)</f>
        <v>#N/A</v>
      </c>
      <c r="D15" s="13" t="e">
        <f>VLOOKUP($A15,'համապետական I մաս'!$A$6:$G$63,3,FALSE)</f>
        <v>#N/A</v>
      </c>
      <c r="E15" s="13" t="e">
        <f>VLOOKUP($A15,'համապետական I մաս'!$A$6:$G$63,4,FALSE)</f>
        <v>#N/A</v>
      </c>
      <c r="F15" s="13" t="e">
        <f>VLOOKUP($A15,'համապետական I մաս'!$A$6:$G$63,5,FALSE)</f>
        <v>#N/A</v>
      </c>
      <c r="G15" s="13" t="e">
        <f>VLOOKUP($A15,'համապետական I մաս'!$A$6:$G$63,6,FALSE)</f>
        <v>#N/A</v>
      </c>
      <c r="H15" s="13" t="e">
        <f>VLOOKUP($A15,'համապետական I մաս'!$A$6:$G$63,7,FALSE)</f>
        <v>#N/A</v>
      </c>
      <c r="I15" s="13" t="e">
        <f>VLOOKUP($A15,'համապետական I մաս'!$A$6:$G$63,8,FALSE)</f>
        <v>#N/A</v>
      </c>
      <c r="J15" s="13" t="e">
        <f>VLOOKUP($A15,'համապետական I մաս'!$A$6:$G$63,9,FALSE)</f>
        <v>#N/A</v>
      </c>
      <c r="K15" s="13" t="e">
        <f>VLOOKUP($A15,'համապետական I մաս'!$A$6:$G$63,10,FALSE)</f>
        <v>#N/A</v>
      </c>
    </row>
    <row r="16" spans="1:11" ht="27">
      <c r="A16" s="15">
        <v>168</v>
      </c>
      <c r="B16" s="7">
        <v>11</v>
      </c>
      <c r="C16" s="13" t="e">
        <f>VLOOKUP($A16,'համապետական I մաս'!$A$6:$G$63,2,FALSE)</f>
        <v>#N/A</v>
      </c>
      <c r="D16" s="13" t="e">
        <f>VLOOKUP($A16,'համապետական I մաս'!$A$6:$G$63,3,FALSE)</f>
        <v>#N/A</v>
      </c>
      <c r="E16" s="13" t="e">
        <f>VLOOKUP($A16,'համապետական I մաս'!$A$6:$G$63,4,FALSE)</f>
        <v>#N/A</v>
      </c>
      <c r="F16" s="13" t="e">
        <f>VLOOKUP($A16,'համապետական I մաս'!$A$6:$G$63,5,FALSE)</f>
        <v>#N/A</v>
      </c>
      <c r="G16" s="13" t="e">
        <f>VLOOKUP($A16,'համապետական I մաս'!$A$6:$G$63,6,FALSE)</f>
        <v>#N/A</v>
      </c>
      <c r="H16" s="13" t="e">
        <f>VLOOKUP($A16,'համապետական I մաս'!$A$6:$G$63,7,FALSE)</f>
        <v>#N/A</v>
      </c>
      <c r="I16" s="13" t="e">
        <f>VLOOKUP($A16,'համապետական I մաս'!$A$6:$G$63,8,FALSE)</f>
        <v>#N/A</v>
      </c>
      <c r="J16" s="13" t="e">
        <f>VLOOKUP($A16,'համապետական I մաս'!$A$6:$G$63,9,FALSE)</f>
        <v>#N/A</v>
      </c>
      <c r="K16" s="13" t="e">
        <f>VLOOKUP($A16,'համապետական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31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>
      <c r="A6" s="15">
        <v>170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54">
      <c r="A7" s="15">
        <v>171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40.5">
      <c r="A8" s="15">
        <v>172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27">
      <c r="A9" s="15">
        <v>173</v>
      </c>
      <c r="B9" s="7">
        <v>4</v>
      </c>
      <c r="C9" s="13" t="str">
        <f>VLOOKUP($A9,'համապետական I մաս'!$A$6:$G$63,2,FALSE)</f>
        <v>Գասպարյան</v>
      </c>
      <c r="D9" s="13" t="str">
        <f>VLOOKUP($A9,'համապետական I մաս'!$A$6:$G$63,3,FALSE)</f>
        <v>Վարդիթեր</v>
      </c>
      <c r="E9" s="13" t="str">
        <f>VLOOKUP($A9,'համապետական I մաս'!$A$6:$G$63,4,FALSE)</f>
        <v>Արտուշի</v>
      </c>
      <c r="F9" s="13" t="str">
        <f>VLOOKUP($A9,'համապետական I մաս'!$A$6:$G$63,5,FALSE)</f>
        <v>05.06.1958</v>
      </c>
      <c r="G9" s="13" t="str">
        <f>VLOOKUP($A9,'համապետական I մաս'!$A$6:$G$63,6,FALSE)</f>
        <v>ՀՀԿ</v>
      </c>
      <c r="H9" s="13" t="str">
        <f>VLOOKUP($A9,'համապետական I մաս'!$A$6:$G$63,7,FALSE)</f>
        <v>Ախուրիկ համայնքի ղեկավար</v>
      </c>
      <c r="I9" s="13" t="e">
        <f>VLOOKUP($A9,'համապետական I մաս'!$A$6:$G$63,8,FALSE)</f>
        <v>#REF!</v>
      </c>
      <c r="J9" s="13" t="e">
        <f>VLOOKUP($A9,'համապետական I մաս'!$A$6:$G$63,9,FALSE)</f>
        <v>#REF!</v>
      </c>
      <c r="K9" s="13" t="e">
        <f>VLOOKUP($A9,'համապետական I մաս'!$A$6:$G$63,10,FALSE)</f>
        <v>#REF!</v>
      </c>
    </row>
    <row r="10" spans="1:11" ht="40.5">
      <c r="A10" s="15">
        <v>174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40.5">
      <c r="A11" s="15">
        <v>175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54">
      <c r="A12" s="15">
        <v>176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  <row r="13" spans="1:11" ht="40.5">
      <c r="A13" s="15">
        <v>177</v>
      </c>
      <c r="B13" s="7">
        <v>8</v>
      </c>
      <c r="C13" s="13" t="str">
        <f>VLOOKUP($A13,'համապետական I մաս'!$A$6:$G$63,2,FALSE)</f>
        <v>Կարապետյան</v>
      </c>
      <c r="D13" s="13" t="str">
        <f>VLOOKUP($A13,'համապետական I մաս'!$A$6:$G$63,3,FALSE)</f>
        <v>Լուսյա</v>
      </c>
      <c r="E13" s="13" t="str">
        <f>VLOOKUP($A13,'համապետական I մաս'!$A$6:$G$63,4,FALSE)</f>
        <v>Ալբերտի</v>
      </c>
      <c r="F13" s="13" t="str">
        <f>VLOOKUP($A13,'համապետական I մաս'!$A$6:$G$63,5,FALSE)</f>
        <v>15.12.1960</v>
      </c>
      <c r="G13" s="13" t="str">
        <f>VLOOKUP($A13,'համապետական I մաս'!$A$6:$G$63,6,FALSE)</f>
        <v>անկուս.</v>
      </c>
      <c r="H13" s="13" t="str">
        <f>VLOOKUP($A13,'համապետական I մաս'!$A$6:$G$63,7,FALSE)</f>
        <v>Գյումրու հ. 11 դպրոցի ուսուցչուհի</v>
      </c>
      <c r="I13" s="13" t="e">
        <f>VLOOKUP($A13,'համապետական I մաս'!$A$6:$G$63,8,FALSE)</f>
        <v>#REF!</v>
      </c>
      <c r="J13" s="13" t="e">
        <f>VLOOKUP($A13,'համապետական I մաս'!$A$6:$G$63,9,FALSE)</f>
        <v>#REF!</v>
      </c>
      <c r="K13" s="13" t="e">
        <f>VLOOKUP($A13,'համապետական I մաս'!$A$6:$G$63,10,FALSE)</f>
        <v>#REF!</v>
      </c>
    </row>
    <row r="14" spans="1:11" ht="40.5">
      <c r="A14" s="15">
        <v>181</v>
      </c>
      <c r="B14" s="7">
        <v>9</v>
      </c>
      <c r="C14" s="13" t="str">
        <f>VLOOKUP($A14,'համապետական I մաս'!$A$6:$G$63,2,FALSE)</f>
        <v>Հարությունյան</v>
      </c>
      <c r="D14" s="13" t="str">
        <f>VLOOKUP($A14,'համապետական I մաս'!$A$6:$G$63,3,FALSE)</f>
        <v>Ջեմմա</v>
      </c>
      <c r="E14" s="13" t="str">
        <f>VLOOKUP($A14,'համապետական I մաս'!$A$6:$G$63,4,FALSE)</f>
        <v>Ժորժիկի</v>
      </c>
      <c r="F14" s="13" t="str">
        <f>VLOOKUP($A14,'համապետական I մաս'!$A$6:$G$63,5,FALSE)</f>
        <v>24.07.1950</v>
      </c>
      <c r="G14" s="13" t="str">
        <f>VLOOKUP($A14,'համապետական I մաս'!$A$6:$G$63,6,FALSE)</f>
        <v>անկուս.</v>
      </c>
      <c r="H14" s="13" t="str">
        <f>VLOOKUP($A14,'համապետական I մաս'!$A$6:$G$63,7,FALSE)</f>
        <v>Ամասիա համայնքի ղեկավար</v>
      </c>
      <c r="I14" s="13" t="e">
        <f>VLOOKUP($A14,'համապետական I մաս'!$A$6:$G$63,8,FALSE)</f>
        <v>#REF!</v>
      </c>
      <c r="J14" s="13" t="e">
        <f>VLOOKUP($A14,'համապետական I մաս'!$A$6:$G$63,9,FALSE)</f>
        <v>#REF!</v>
      </c>
      <c r="K14" s="13" t="e">
        <f>VLOOKUP($A14,'համապետական I մաս'!$A$6:$G$63,10,FALSE)</f>
        <v>#REF!</v>
      </c>
    </row>
    <row r="15" spans="1:11" ht="40.5">
      <c r="A15" s="15">
        <v>182</v>
      </c>
      <c r="B15" s="7">
        <v>10</v>
      </c>
      <c r="C15" s="13" t="str">
        <f>VLOOKUP($A15,'համապետական I մաս'!$A$6:$G$63,2,FALSE)</f>
        <v>Մնացյան</v>
      </c>
      <c r="D15" s="13" t="str">
        <f>VLOOKUP($A15,'համապետական I մաս'!$A$6:$G$63,3,FALSE)</f>
        <v>Ազգանուշ</v>
      </c>
      <c r="E15" s="13" t="str">
        <f>VLOOKUP($A15,'համապետական I մաս'!$A$6:$G$63,4,FALSE)</f>
        <v>Սուրենի</v>
      </c>
      <c r="F15" s="13" t="str">
        <f>VLOOKUP($A15,'համապետական I մաս'!$A$6:$G$63,5,FALSE)</f>
        <v>08.03.1985</v>
      </c>
      <c r="G15" s="13" t="str">
        <f>VLOOKUP($A15,'համապետական I մաս'!$A$6:$G$63,6,FALSE)</f>
        <v>անկուս.</v>
      </c>
      <c r="H15" s="13" t="str">
        <f>VLOOKUP($A15,'համապետական I մաս'!$A$6:$G$63,7,FALSE)</f>
        <v>գ. Ազատանի &lt;&lt; Արփի&gt;&gt; մանկապարտեզ ՀՈԱԿ տնօրեն</v>
      </c>
      <c r="I15" s="13" t="e">
        <f>VLOOKUP($A15,'համապետական I մաս'!$A$6:$G$63,8,FALSE)</f>
        <v>#REF!</v>
      </c>
      <c r="J15" s="13" t="e">
        <f>VLOOKUP($A15,'համապետական I մաս'!$A$6:$G$63,9,FALSE)</f>
        <v>#REF!</v>
      </c>
      <c r="K15" s="13" t="e">
        <f>VLOOKUP($A15,'համապետական I մաս'!$A$6:$G$63,10,FALSE)</f>
        <v>#REF!</v>
      </c>
    </row>
    <row r="16" spans="1:11" ht="40.5">
      <c r="A16" s="15">
        <v>178</v>
      </c>
      <c r="B16" s="7">
        <v>11</v>
      </c>
      <c r="C16" s="13" t="e">
        <f>VLOOKUP($A16,'համապետական I մաս'!$A$6:$G$63,2,FALSE)</f>
        <v>#N/A</v>
      </c>
      <c r="D16" s="13" t="e">
        <f>VLOOKUP($A16,'համապետական I մաս'!$A$6:$G$63,3,FALSE)</f>
        <v>#N/A</v>
      </c>
      <c r="E16" s="13" t="e">
        <f>VLOOKUP($A16,'համապետական I մաս'!$A$6:$G$63,4,FALSE)</f>
        <v>#N/A</v>
      </c>
      <c r="F16" s="13" t="e">
        <f>VLOOKUP($A16,'համապետական I մաս'!$A$6:$G$63,5,FALSE)</f>
        <v>#N/A</v>
      </c>
      <c r="G16" s="13" t="e">
        <f>VLOOKUP($A16,'համապետական I մաս'!$A$6:$G$63,6,FALSE)</f>
        <v>#N/A</v>
      </c>
      <c r="H16" s="13" t="e">
        <f>VLOOKUP($A16,'համապետական I մաս'!$A$6:$G$63,7,FALSE)</f>
        <v>#N/A</v>
      </c>
      <c r="I16" s="13" t="e">
        <f>VLOOKUP($A16,'համապետական I մաս'!$A$6:$G$63,8,FALSE)</f>
        <v>#N/A</v>
      </c>
      <c r="J16" s="13" t="e">
        <f>VLOOKUP($A16,'համապետական I մաս'!$A$6:$G$63,9,FALSE)</f>
        <v>#N/A</v>
      </c>
      <c r="K16" s="13" t="e">
        <f>VLOOKUP($A16,'համապետական I մաս'!$A$6:$G$63,10,FALSE)</f>
        <v>#N/A</v>
      </c>
    </row>
    <row r="17" spans="1:11" ht="67.5">
      <c r="A17" s="15">
        <v>179</v>
      </c>
      <c r="B17" s="7">
        <v>12</v>
      </c>
      <c r="C17" s="13" t="e">
        <f>VLOOKUP($A17,'համապետական I մաս'!$A$6:$G$63,2,FALSE)</f>
        <v>#N/A</v>
      </c>
      <c r="D17" s="13" t="e">
        <f>VLOOKUP($A17,'համապետական I մաս'!$A$6:$G$63,3,FALSE)</f>
        <v>#N/A</v>
      </c>
      <c r="E17" s="13" t="e">
        <f>VLOOKUP($A17,'համապետական I մաս'!$A$6:$G$63,4,FALSE)</f>
        <v>#N/A</v>
      </c>
      <c r="F17" s="13" t="e">
        <f>VLOOKUP($A17,'համապետական I մաս'!$A$6:$G$63,5,FALSE)</f>
        <v>#N/A</v>
      </c>
      <c r="G17" s="13" t="e">
        <f>VLOOKUP($A17,'համապետական I մաս'!$A$6:$G$63,6,FALSE)</f>
        <v>#N/A</v>
      </c>
      <c r="H17" s="13" t="e">
        <f>VLOOKUP($A17,'համապետական I մաս'!$A$6:$G$63,7,FALSE)</f>
        <v>#N/A</v>
      </c>
      <c r="I17" s="13" t="e">
        <f>VLOOKUP($A17,'համապետական I մաս'!$A$6:$G$63,8,FALSE)</f>
        <v>#N/A</v>
      </c>
      <c r="J17" s="13" t="e">
        <f>VLOOKUP($A17,'համապետական I մաս'!$A$6:$G$63,9,FALSE)</f>
        <v>#N/A</v>
      </c>
      <c r="K17" s="13" t="e">
        <f>VLOOKUP($A17,'համապետական I մաս'!$A$6:$G$63,10,FALSE)</f>
        <v>#N/A</v>
      </c>
    </row>
    <row r="18" spans="1:11" ht="13.5">
      <c r="A18" s="15">
        <v>180</v>
      </c>
      <c r="B18" s="7">
        <v>13</v>
      </c>
      <c r="C18" s="13" t="e">
        <f>VLOOKUP($A18,'համապետական I մաս'!$A$6:$G$63,2,FALSE)</f>
        <v>#N/A</v>
      </c>
      <c r="D18" s="13" t="e">
        <f>VLOOKUP($A18,'համապետական I մաս'!$A$6:$G$63,3,FALSE)</f>
        <v>#N/A</v>
      </c>
      <c r="E18" s="13" t="e">
        <f>VLOOKUP($A18,'համապետական I մաս'!$A$6:$G$63,4,FALSE)</f>
        <v>#N/A</v>
      </c>
      <c r="F18" s="13" t="e">
        <f>VLOOKUP($A18,'համապետական I մաս'!$A$6:$G$63,5,FALSE)</f>
        <v>#N/A</v>
      </c>
      <c r="G18" s="13" t="e">
        <f>VLOOKUP($A18,'համապետական I մաս'!$A$6:$G$63,6,FALSE)</f>
        <v>#N/A</v>
      </c>
      <c r="H18" s="13" t="e">
        <f>VLOOKUP($A18,'համապետական I մաս'!$A$6:$G$63,7,FALSE)</f>
        <v>#N/A</v>
      </c>
      <c r="I18" s="13" t="e">
        <f>VLOOKUP($A18,'համապետական I մաս'!$A$6:$G$63,8,FALSE)</f>
        <v>#N/A</v>
      </c>
      <c r="J18" s="13" t="e">
        <f>VLOOKUP($A18,'համապետական I մաս'!$A$6:$G$63,9,FALSE)</f>
        <v>#N/A</v>
      </c>
      <c r="K18" s="13" t="e">
        <f>VLOOKUP($A18,'համապետական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32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>
      <c r="A6" s="15">
        <v>183</v>
      </c>
      <c r="B6" s="7">
        <v>1</v>
      </c>
      <c r="C6" s="13" t="str">
        <f>VLOOKUP($A6,'համապետական I մաս'!$A$6:$G$63,2,FALSE)</f>
        <v>Առաքելյան</v>
      </c>
      <c r="D6" s="13" t="str">
        <f>VLOOKUP($A6,'համապետական I մաս'!$A$6:$G$63,3,FALSE)</f>
        <v>Նարինե</v>
      </c>
      <c r="E6" s="13" t="str">
        <f>VLOOKUP($A6,'համապետական I մաս'!$A$6:$G$63,4,FALSE)</f>
        <v>Սամվելի</v>
      </c>
      <c r="F6" s="13" t="str">
        <f>VLOOKUP($A6,'համապետական I մաս'!$A$6:$G$63,5,FALSE)</f>
        <v>15.09.1985</v>
      </c>
      <c r="G6" s="13" t="str">
        <f>VLOOKUP($A6,'համապետական I մաս'!$A$6:$G$63,6,FALSE)</f>
        <v>ՀՀԿ</v>
      </c>
      <c r="H6" s="13" t="str">
        <f>VLOOKUP($A6,'համապետական I մաս'!$A$6:$G$63,7,FALSE)</f>
        <v>Քաջարանի հ.1 միջն. դպրոցի ուսուցչուհի</v>
      </c>
      <c r="I6" s="13" t="e">
        <f>VLOOKUP($A6,'համապետական I մաս'!$A$6:$G$63,8,FALSE)</f>
        <v>#REF!</v>
      </c>
      <c r="J6" s="13" t="e">
        <f>VLOOKUP($A6,'համապետական I մաս'!$A$6:$G$63,9,FALSE)</f>
        <v>#REF!</v>
      </c>
      <c r="K6" s="13" t="e">
        <f>VLOOKUP($A6,'համապետական I մաս'!$A$6:$G$63,10,FALSE)</f>
        <v>#REF!</v>
      </c>
    </row>
    <row r="7" spans="1:11" ht="27">
      <c r="A7" s="15">
        <v>184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40.5">
      <c r="A8" s="15">
        <v>185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40.5">
      <c r="A9" s="15">
        <v>186</v>
      </c>
      <c r="B9" s="7">
        <v>4</v>
      </c>
      <c r="C9" s="13" t="e">
        <f>VLOOKUP($A9,'համապետական I մաս'!$A$6:$G$63,2,FALSE)</f>
        <v>#N/A</v>
      </c>
      <c r="D9" s="13" t="e">
        <f>VLOOKUP($A9,'համապետական I մաս'!$A$6:$G$63,3,FALSE)</f>
        <v>#N/A</v>
      </c>
      <c r="E9" s="13" t="e">
        <f>VLOOKUP($A9,'համապետական I մաս'!$A$6:$G$63,4,FALSE)</f>
        <v>#N/A</v>
      </c>
      <c r="F9" s="13" t="e">
        <f>VLOOKUP($A9,'համապետական I մաս'!$A$6:$G$63,5,FALSE)</f>
        <v>#N/A</v>
      </c>
      <c r="G9" s="13" t="e">
        <f>VLOOKUP($A9,'համապետական I մաս'!$A$6:$G$63,6,FALSE)</f>
        <v>#N/A</v>
      </c>
      <c r="H9" s="13" t="e">
        <f>VLOOKUP($A9,'համապետական I մաս'!$A$6:$G$63,7,FALSE)</f>
        <v>#N/A</v>
      </c>
      <c r="I9" s="13" t="e">
        <f>VLOOKUP($A9,'համապետական I մաս'!$A$6:$G$63,8,FALSE)</f>
        <v>#N/A</v>
      </c>
      <c r="J9" s="13" t="e">
        <f>VLOOKUP($A9,'համապետական I մաս'!$A$6:$G$63,9,FALSE)</f>
        <v>#N/A</v>
      </c>
      <c r="K9" s="13" t="e">
        <f>VLOOKUP($A9,'համապետական I մաս'!$A$6:$G$63,10,FALSE)</f>
        <v>#N/A</v>
      </c>
    </row>
    <row r="10" spans="1:11" ht="40.5">
      <c r="A10" s="15">
        <v>188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40.5">
      <c r="A11" s="15">
        <v>189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27">
      <c r="A12" s="15">
        <v>187</v>
      </c>
      <c r="B12" s="7">
        <v>7</v>
      </c>
      <c r="C12" s="13" t="str">
        <f>VLOOKUP($A12,'համապետական I մաս'!$A$6:$G$63,2,FALSE)</f>
        <v>Մաքունց </v>
      </c>
      <c r="D12" s="13" t="str">
        <f>VLOOKUP($A12,'համապետական I մաս'!$A$6:$G$63,3,FALSE)</f>
        <v>Արևիկ </v>
      </c>
      <c r="E12" s="13" t="str">
        <f>VLOOKUP($A12,'համապետական I մաս'!$A$6:$G$63,4,FALSE)</f>
        <v>Արտուշի</v>
      </c>
      <c r="F12" s="13" t="str">
        <f>VLOOKUP($A12,'համապետական I մաս'!$A$6:$G$63,5,FALSE)</f>
        <v>14.04.1979</v>
      </c>
      <c r="G12" s="13" t="str">
        <f>VLOOKUP($A12,'համապետական I մաս'!$A$6:$G$63,6,FALSE)</f>
        <v>ՀՀԿ</v>
      </c>
      <c r="H12" s="13" t="str">
        <f>VLOOKUP($A12,'համապետական I մաս'!$A$6:$G$63,7,FALSE)</f>
        <v>Գորիսի հ.5 հիմնական դպրոցի տնօրեն</v>
      </c>
      <c r="I12" s="13" t="e">
        <f>VLOOKUP($A12,'համապետական I մաս'!$A$6:$G$63,8,FALSE)</f>
        <v>#REF!</v>
      </c>
      <c r="J12" s="13" t="e">
        <f>VLOOKUP($A12,'համապետական I մաս'!$A$6:$G$63,9,FALSE)</f>
        <v>#REF!</v>
      </c>
      <c r="K12" s="13" t="e">
        <f>VLOOKUP($A12,'համապետական I մաս'!$A$6:$G$63,10,FALSE)</f>
        <v>#REF!</v>
      </c>
    </row>
    <row r="13" spans="1:11" ht="40.5">
      <c r="A13" s="15">
        <v>190</v>
      </c>
      <c r="B13" s="7">
        <v>8</v>
      </c>
      <c r="C13" s="13" t="e">
        <f>VLOOKUP($A13,'համապետական I մաս'!$A$6:$G$63,2,FALSE)</f>
        <v>#N/A</v>
      </c>
      <c r="D13" s="13" t="e">
        <f>VLOOKUP($A13,'համապետական I մաս'!$A$6:$G$63,3,FALSE)</f>
        <v>#N/A</v>
      </c>
      <c r="E13" s="13" t="e">
        <f>VLOOKUP($A13,'համապետական I մաս'!$A$6:$G$63,4,FALSE)</f>
        <v>#N/A</v>
      </c>
      <c r="F13" s="13" t="e">
        <f>VLOOKUP($A13,'համապետական I մաս'!$A$6:$G$63,5,FALSE)</f>
        <v>#N/A</v>
      </c>
      <c r="G13" s="13" t="e">
        <f>VLOOKUP($A13,'համապետական I մաս'!$A$6:$G$63,6,FALSE)</f>
        <v>#N/A</v>
      </c>
      <c r="H13" s="13" t="e">
        <f>VLOOKUP($A13,'համապետական I մաս'!$A$6:$G$63,7,FALSE)</f>
        <v>#N/A</v>
      </c>
      <c r="I13" s="13" t="e">
        <f>VLOOKUP($A13,'համապետական I մաս'!$A$6:$G$63,8,FALSE)</f>
        <v>#N/A</v>
      </c>
      <c r="J13" s="13" t="e">
        <f>VLOOKUP($A13,'համապետական I մաս'!$A$6:$G$63,9,FALSE)</f>
        <v>#N/A</v>
      </c>
      <c r="K13" s="13" t="e">
        <f>VLOOKUP($A13,'համապետական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33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>
      <c r="A6" s="15">
        <v>191</v>
      </c>
      <c r="B6" s="7">
        <v>1</v>
      </c>
      <c r="C6" s="13" t="str">
        <f>VLOOKUP($A6,'համապետական I մաս'!$A$6:$G$63,2,FALSE)</f>
        <v>Ամիրյան</v>
      </c>
      <c r="D6" s="13" t="str">
        <f>VLOOKUP($A6,'համապետական I մաս'!$A$6:$G$63,3,FALSE)</f>
        <v>Հասմիկ</v>
      </c>
      <c r="E6" s="13" t="str">
        <f>VLOOKUP($A6,'համապետական I մաս'!$A$6:$G$63,4,FALSE)</f>
        <v>Գրիգորի</v>
      </c>
      <c r="F6" s="13" t="str">
        <f>VLOOKUP($A6,'համապետական I մաս'!$A$6:$G$63,5,FALSE)</f>
        <v>12.02.1964</v>
      </c>
      <c r="G6" s="13" t="str">
        <f>VLOOKUP($A6,'համապետական I մաս'!$A$6:$G$63,6,FALSE)</f>
        <v>ՀՀԿ</v>
      </c>
      <c r="H6" s="13" t="str">
        <f>VLOOKUP($A6,'համապետական I մաս'!$A$6:$G$63,7,FALSE)</f>
        <v>&lt;&lt;Իջևանի վարժարան&gt;&gt; ՊՈԱԿ տնօրեն</v>
      </c>
      <c r="I6" s="13" t="e">
        <f>VLOOKUP($A6,'համապետական I մաս'!$A$6:$G$63,8,FALSE)</f>
        <v>#REF!</v>
      </c>
      <c r="J6" s="13" t="e">
        <f>VLOOKUP($A6,'համապետական I մաս'!$A$6:$G$63,9,FALSE)</f>
        <v>#REF!</v>
      </c>
      <c r="K6" s="13" t="e">
        <f>VLOOKUP($A6,'համապետական I մաս'!$A$6:$G$63,10,FALSE)</f>
        <v>#REF!</v>
      </c>
    </row>
    <row r="7" spans="1:11" ht="54">
      <c r="A7" s="15">
        <v>192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40.5">
      <c r="A8" s="15">
        <v>193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67.5">
      <c r="A9" s="15">
        <v>194</v>
      </c>
      <c r="B9" s="7">
        <v>4</v>
      </c>
      <c r="C9" s="13" t="str">
        <f>VLOOKUP($A9,'համապետական I մաս'!$A$6:$G$63,2,FALSE)</f>
        <v>Խուդավերդյան</v>
      </c>
      <c r="D9" s="13" t="str">
        <f>VLOOKUP($A9,'համապետական I մաս'!$A$6:$G$63,3,FALSE)</f>
        <v>Նելլի</v>
      </c>
      <c r="E9" s="13" t="str">
        <f>VLOOKUP($A9,'համապետական I մաս'!$A$6:$G$63,4,FALSE)</f>
        <v>Բաբկենի</v>
      </c>
      <c r="F9" s="13" t="str">
        <f>VLOOKUP($A9,'համապետական I մաս'!$A$6:$G$63,5,FALSE)</f>
        <v>27.03.1965</v>
      </c>
      <c r="G9" s="13" t="str">
        <f>VLOOKUP($A9,'համապետական I մաս'!$A$6:$G$63,6,FALSE)</f>
        <v>ՀՀԿ</v>
      </c>
      <c r="H9" s="13" t="str">
        <f>VLOOKUP($A9,'համապետական I մաս'!$A$6:$G$63,7,FALSE)</f>
        <v>ԵՊՀ Իջևանի մ/ճ տնտեսագիտության ֆակուլտետի դեկան, տեխնիկական գիտությունների թեկնածու</v>
      </c>
      <c r="I9" s="13" t="e">
        <f>VLOOKUP($A9,'համապետական I մաս'!$A$6:$G$63,8,FALSE)</f>
        <v>#REF!</v>
      </c>
      <c r="J9" s="13" t="e">
        <f>VLOOKUP($A9,'համապետական I մաս'!$A$6:$G$63,9,FALSE)</f>
        <v>#REF!</v>
      </c>
      <c r="K9" s="13" t="e">
        <f>VLOOKUP($A9,'համապետական I մաս'!$A$6:$G$63,10,FALSE)</f>
        <v>#REF!</v>
      </c>
    </row>
    <row r="10" spans="1:11" ht="27">
      <c r="A10" s="15">
        <v>195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54">
      <c r="A11" s="15">
        <v>196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27">
      <c r="A12" s="15">
        <v>197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11</v>
      </c>
    </row>
    <row r="2" ht="12.75">
      <c r="A2" t="s">
        <v>12</v>
      </c>
    </row>
  </sheetData>
  <sheetProtection password="CC1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selection activeCell="C7" sqref="C7:K10"/>
    </sheetView>
  </sheetViews>
  <sheetFormatPr defaultColWidth="9.00390625" defaultRowHeight="12.75"/>
  <cols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20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39" t="s">
        <v>14</v>
      </c>
      <c r="C2" s="39"/>
      <c r="D2" s="39"/>
      <c r="E2" s="39"/>
      <c r="F2" s="39"/>
      <c r="G2" s="39"/>
      <c r="H2" s="39"/>
      <c r="I2" s="39"/>
      <c r="J2" s="39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>
      <c r="A6" s="9"/>
      <c r="B6" s="36" t="s">
        <v>34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s="12" customFormat="1" ht="40.5">
      <c r="A7" s="11"/>
      <c r="B7" s="10" t="s">
        <v>15</v>
      </c>
      <c r="C7" s="2" t="s">
        <v>51</v>
      </c>
      <c r="D7" s="2" t="s">
        <v>50</v>
      </c>
      <c r="E7" s="2" t="s">
        <v>49</v>
      </c>
      <c r="F7" s="2" t="s">
        <v>48</v>
      </c>
      <c r="G7" s="2" t="s">
        <v>60</v>
      </c>
      <c r="H7" s="2" t="s">
        <v>46</v>
      </c>
      <c r="I7" s="2" t="s">
        <v>47</v>
      </c>
      <c r="J7" s="2" t="s">
        <v>77</v>
      </c>
      <c r="K7" s="2" t="s">
        <v>52</v>
      </c>
    </row>
    <row r="8" spans="1:11" s="12" customFormat="1" ht="58.5" customHeight="1">
      <c r="A8" s="11"/>
      <c r="B8" s="10" t="s">
        <v>16</v>
      </c>
      <c r="C8" s="2" t="s">
        <v>137</v>
      </c>
      <c r="D8" s="2" t="s">
        <v>138</v>
      </c>
      <c r="E8" s="2" t="s">
        <v>139</v>
      </c>
      <c r="F8" s="2" t="s">
        <v>140</v>
      </c>
      <c r="G8" s="2" t="s">
        <v>60</v>
      </c>
      <c r="H8" s="2" t="s">
        <v>46</v>
      </c>
      <c r="I8" s="2" t="s">
        <v>141</v>
      </c>
      <c r="J8" s="2" t="s">
        <v>225</v>
      </c>
      <c r="K8" s="2" t="s">
        <v>136</v>
      </c>
    </row>
    <row r="9" spans="1:11" s="12" customFormat="1" ht="43.5" customHeight="1">
      <c r="A9" s="11"/>
      <c r="B9" s="10" t="s">
        <v>17</v>
      </c>
      <c r="C9" s="2" t="s">
        <v>41</v>
      </c>
      <c r="D9" s="2" t="s">
        <v>39</v>
      </c>
      <c r="E9" s="2" t="s">
        <v>40</v>
      </c>
      <c r="F9" s="2" t="s">
        <v>42</v>
      </c>
      <c r="G9" s="2" t="s">
        <v>60</v>
      </c>
      <c r="H9" s="2" t="s">
        <v>43</v>
      </c>
      <c r="I9" s="2" t="s">
        <v>44</v>
      </c>
      <c r="J9" s="2" t="s">
        <v>45</v>
      </c>
      <c r="K9" s="2" t="s">
        <v>76</v>
      </c>
    </row>
    <row r="10" spans="1:11" s="12" customFormat="1" ht="42.75" customHeight="1">
      <c r="A10" s="11"/>
      <c r="B10" s="10" t="s">
        <v>18</v>
      </c>
      <c r="C10" s="2" t="s">
        <v>55</v>
      </c>
      <c r="D10" s="2" t="s">
        <v>56</v>
      </c>
      <c r="E10" s="2" t="s">
        <v>57</v>
      </c>
      <c r="F10" s="2" t="s">
        <v>58</v>
      </c>
      <c r="G10" s="2" t="s">
        <v>60</v>
      </c>
      <c r="H10" s="2" t="s">
        <v>43</v>
      </c>
      <c r="I10" s="2" t="s">
        <v>59</v>
      </c>
      <c r="J10" s="4" t="s">
        <v>53</v>
      </c>
      <c r="K10" s="2" t="s">
        <v>54</v>
      </c>
    </row>
    <row r="11" spans="1:11" ht="21.75" customHeight="1">
      <c r="A11" s="9"/>
      <c r="B11" s="36" t="s">
        <v>35</v>
      </c>
      <c r="C11" s="37"/>
      <c r="D11" s="37"/>
      <c r="E11" s="37"/>
      <c r="F11" s="37"/>
      <c r="G11" s="37"/>
      <c r="H11" s="37"/>
      <c r="I11" s="37"/>
      <c r="J11" s="37"/>
      <c r="K11" s="38"/>
    </row>
    <row r="12" spans="1:11" s="12" customFormat="1" ht="33.75" customHeight="1">
      <c r="A12" s="11"/>
      <c r="B12" s="10" t="s">
        <v>15</v>
      </c>
      <c r="C12" s="2" t="s">
        <v>121</v>
      </c>
      <c r="D12" s="2" t="s">
        <v>122</v>
      </c>
      <c r="E12" s="2" t="s">
        <v>123</v>
      </c>
      <c r="F12" s="2" t="s">
        <v>377</v>
      </c>
      <c r="G12" s="2" t="s">
        <v>60</v>
      </c>
      <c r="H12" s="2" t="s">
        <v>46</v>
      </c>
      <c r="I12" s="2" t="s">
        <v>124</v>
      </c>
      <c r="J12" s="2" t="s">
        <v>119</v>
      </c>
      <c r="K12" s="2" t="s">
        <v>120</v>
      </c>
    </row>
    <row r="13" spans="1:11" s="12" customFormat="1" ht="40.5">
      <c r="A13" s="11"/>
      <c r="B13" s="10" t="s">
        <v>16</v>
      </c>
      <c r="C13" s="2" t="s">
        <v>125</v>
      </c>
      <c r="D13" s="2" t="s">
        <v>126</v>
      </c>
      <c r="E13" s="2" t="s">
        <v>127</v>
      </c>
      <c r="F13" s="2" t="s">
        <v>378</v>
      </c>
      <c r="G13" s="2" t="s">
        <v>61</v>
      </c>
      <c r="H13" s="2" t="s">
        <v>46</v>
      </c>
      <c r="I13" s="2" t="s">
        <v>128</v>
      </c>
      <c r="J13" s="4" t="s">
        <v>129</v>
      </c>
      <c r="K13" s="2" t="s">
        <v>130</v>
      </c>
    </row>
    <row r="14" spans="1:11" s="12" customFormat="1" ht="40.5">
      <c r="A14" s="11"/>
      <c r="B14" s="10" t="s">
        <v>17</v>
      </c>
      <c r="C14" s="2" t="s">
        <v>375</v>
      </c>
      <c r="D14" s="2" t="s">
        <v>383</v>
      </c>
      <c r="E14" s="2" t="s">
        <v>376</v>
      </c>
      <c r="F14" s="2" t="s">
        <v>379</v>
      </c>
      <c r="G14" s="2" t="s">
        <v>60</v>
      </c>
      <c r="H14" s="2" t="s">
        <v>46</v>
      </c>
      <c r="I14" s="2" t="s">
        <v>381</v>
      </c>
      <c r="J14" s="2" t="s">
        <v>384</v>
      </c>
      <c r="K14" s="2" t="s">
        <v>382</v>
      </c>
    </row>
    <row r="15" spans="1:11" s="12" customFormat="1" ht="33.75" customHeight="1">
      <c r="A15" s="11"/>
      <c r="B15" s="10" t="s">
        <v>18</v>
      </c>
      <c r="C15" s="2" t="s">
        <v>131</v>
      </c>
      <c r="D15" s="2" t="s">
        <v>132</v>
      </c>
      <c r="E15" s="2" t="s">
        <v>133</v>
      </c>
      <c r="F15" s="2" t="s">
        <v>380</v>
      </c>
      <c r="G15" s="2" t="s">
        <v>60</v>
      </c>
      <c r="H15" s="2" t="s">
        <v>46</v>
      </c>
      <c r="I15" s="2" t="s">
        <v>134</v>
      </c>
      <c r="J15" s="2" t="s">
        <v>135</v>
      </c>
      <c r="K15" s="2" t="s">
        <v>247</v>
      </c>
    </row>
    <row r="16" spans="1:11" ht="13.5">
      <c r="A16" s="9"/>
      <c r="B16" s="36" t="s">
        <v>36</v>
      </c>
      <c r="C16" s="37"/>
      <c r="D16" s="37"/>
      <c r="E16" s="37"/>
      <c r="F16" s="37"/>
      <c r="G16" s="37"/>
      <c r="H16" s="37"/>
      <c r="I16" s="37"/>
      <c r="J16" s="37"/>
      <c r="K16" s="38"/>
    </row>
    <row r="17" spans="1:11" s="12" customFormat="1" ht="32.25" customHeight="1">
      <c r="A17" s="11"/>
      <c r="B17" s="10" t="s">
        <v>15</v>
      </c>
      <c r="C17" s="2" t="s">
        <v>97</v>
      </c>
      <c r="D17" s="2" t="s">
        <v>103</v>
      </c>
      <c r="E17" s="2" t="s">
        <v>98</v>
      </c>
      <c r="F17" s="2" t="s">
        <v>104</v>
      </c>
      <c r="G17" s="2" t="s">
        <v>60</v>
      </c>
      <c r="H17" s="2" t="s">
        <v>118</v>
      </c>
      <c r="I17" s="2" t="s">
        <v>108</v>
      </c>
      <c r="J17" s="2" t="s">
        <v>91</v>
      </c>
      <c r="K17" s="2" t="s">
        <v>92</v>
      </c>
    </row>
    <row r="18" spans="1:11" s="12" customFormat="1" ht="27">
      <c r="A18" s="11"/>
      <c r="B18" s="10" t="s">
        <v>16</v>
      </c>
      <c r="C18" s="2" t="s">
        <v>101</v>
      </c>
      <c r="D18" s="2" t="s">
        <v>102</v>
      </c>
      <c r="E18" s="2" t="s">
        <v>95</v>
      </c>
      <c r="F18" s="2" t="s">
        <v>106</v>
      </c>
      <c r="G18" s="2" t="s">
        <v>61</v>
      </c>
      <c r="H18" s="2" t="s">
        <v>117</v>
      </c>
      <c r="I18" s="2" t="s">
        <v>109</v>
      </c>
      <c r="J18" s="2" t="s">
        <v>96</v>
      </c>
      <c r="K18" s="2" t="s">
        <v>105</v>
      </c>
    </row>
    <row r="19" spans="1:11" s="12" customFormat="1" ht="40.5">
      <c r="A19" s="11"/>
      <c r="B19" s="10" t="s">
        <v>17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60</v>
      </c>
      <c r="H19" s="2" t="s">
        <v>62</v>
      </c>
      <c r="I19" s="2" t="s">
        <v>115</v>
      </c>
      <c r="J19" s="2" t="s">
        <v>116</v>
      </c>
      <c r="K19" s="2" t="s">
        <v>110</v>
      </c>
    </row>
    <row r="20" spans="1:11" s="12" customFormat="1" ht="48.75" customHeight="1">
      <c r="A20" s="11"/>
      <c r="B20" s="10" t="s">
        <v>18</v>
      </c>
      <c r="C20" s="2" t="s">
        <v>100</v>
      </c>
      <c r="D20" s="2" t="s">
        <v>413</v>
      </c>
      <c r="E20" s="2" t="s">
        <v>99</v>
      </c>
      <c r="F20" s="2" t="s">
        <v>107</v>
      </c>
      <c r="G20" s="2" t="s">
        <v>60</v>
      </c>
      <c r="H20" s="2" t="s">
        <v>62</v>
      </c>
      <c r="I20" s="2" t="s">
        <v>374</v>
      </c>
      <c r="J20" s="2" t="s">
        <v>93</v>
      </c>
      <c r="K20" s="2" t="s">
        <v>94</v>
      </c>
    </row>
    <row r="21" spans="1:11" ht="18.75" customHeight="1">
      <c r="A21" s="9"/>
      <c r="B21" s="36" t="s">
        <v>37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1:11" s="12" customFormat="1" ht="56.25" customHeight="1">
      <c r="A22" s="11"/>
      <c r="B22" s="10" t="s">
        <v>15</v>
      </c>
      <c r="C22" s="2" t="s">
        <v>65</v>
      </c>
      <c r="D22" s="2" t="s">
        <v>64</v>
      </c>
      <c r="E22" s="2" t="s">
        <v>66</v>
      </c>
      <c r="F22" s="2" t="s">
        <v>412</v>
      </c>
      <c r="G22" s="2" t="s">
        <v>60</v>
      </c>
      <c r="H22" s="2" t="s">
        <v>46</v>
      </c>
      <c r="I22" s="2" t="s">
        <v>63</v>
      </c>
      <c r="J22" s="2" t="s">
        <v>67</v>
      </c>
      <c r="K22" s="2" t="s">
        <v>68</v>
      </c>
    </row>
    <row r="23" spans="1:11" s="12" customFormat="1" ht="36" customHeight="1">
      <c r="A23" s="11"/>
      <c r="B23" s="10" t="s">
        <v>16</v>
      </c>
      <c r="C23" s="2" t="s">
        <v>86</v>
      </c>
      <c r="D23" s="2" t="s">
        <v>87</v>
      </c>
      <c r="E23" s="2" t="s">
        <v>88</v>
      </c>
      <c r="F23" s="2" t="s">
        <v>90</v>
      </c>
      <c r="G23" s="2" t="s">
        <v>60</v>
      </c>
      <c r="H23" s="2" t="s">
        <v>43</v>
      </c>
      <c r="I23" s="2" t="s">
        <v>89</v>
      </c>
      <c r="J23" s="2" t="s">
        <v>85</v>
      </c>
      <c r="K23" s="2" t="s">
        <v>68</v>
      </c>
    </row>
    <row r="24" spans="1:11" s="12" customFormat="1" ht="27">
      <c r="A24" s="11"/>
      <c r="B24" s="10" t="s">
        <v>17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61</v>
      </c>
      <c r="H24" s="2" t="s">
        <v>46</v>
      </c>
      <c r="I24" s="2" t="s">
        <v>74</v>
      </c>
      <c r="J24" s="2" t="s">
        <v>69</v>
      </c>
      <c r="K24" s="2" t="s">
        <v>75</v>
      </c>
    </row>
    <row r="25" spans="1:11" s="12" customFormat="1" ht="37.5" customHeight="1">
      <c r="A25" s="11"/>
      <c r="B25" s="10" t="s">
        <v>18</v>
      </c>
      <c r="C25" s="2" t="s">
        <v>80</v>
      </c>
      <c r="D25" s="2" t="s">
        <v>81</v>
      </c>
      <c r="E25" s="2" t="s">
        <v>82</v>
      </c>
      <c r="F25" s="2" t="s">
        <v>83</v>
      </c>
      <c r="G25" s="2" t="s">
        <v>60</v>
      </c>
      <c r="H25" s="2" t="s">
        <v>46</v>
      </c>
      <c r="I25" s="2" t="s">
        <v>84</v>
      </c>
      <c r="J25" s="2" t="s">
        <v>78</v>
      </c>
      <c r="K25" s="2" t="s">
        <v>79</v>
      </c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19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7.5">
      <c r="A6" s="14">
        <v>65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27">
      <c r="A7" s="14">
        <v>66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27">
      <c r="A8" s="14">
        <v>68</v>
      </c>
      <c r="B8" s="7">
        <v>3</v>
      </c>
      <c r="C8" s="13" t="str">
        <f>VLOOKUP($A8,'համապետական I մաս'!$A$6:$G$63,2,FALSE)</f>
        <v>Հարությունյան</v>
      </c>
      <c r="D8" s="13" t="str">
        <f>VLOOKUP($A8,'համապետական I մաս'!$A$6:$G$63,3,FALSE)</f>
        <v>Ալվինա</v>
      </c>
      <c r="E8" s="13" t="str">
        <f>VLOOKUP($A8,'համապետական I մաս'!$A$6:$G$63,4,FALSE)</f>
        <v>Վլադիմիրի</v>
      </c>
      <c r="F8" s="13" t="str">
        <f>VLOOKUP($A8,'համապետական I մաս'!$A$6:$G$63,5,FALSE)</f>
        <v>19.08.1962</v>
      </c>
      <c r="G8" s="13" t="str">
        <f>VLOOKUP($A8,'համապետական I մաս'!$A$6:$G$63,6,FALSE)</f>
        <v>ՀՀԿ</v>
      </c>
      <c r="H8" s="13" t="str">
        <f>VLOOKUP($A8,'համապետական I մաս'!$A$6:$G$63,7,FALSE)</f>
        <v>Նոր Նորքի մշակույթի տան տնօրեն, ՀՀԿ խորհրդի անդամ</v>
      </c>
      <c r="I8" s="13" t="e">
        <f>VLOOKUP($A8,'համապետական I մաս'!$A$6:$G$63,8,FALSE)</f>
        <v>#REF!</v>
      </c>
      <c r="J8" s="13" t="e">
        <f>VLOOKUP($A8,'համապետական I մաս'!$A$6:$G$63,9,FALSE)</f>
        <v>#REF!</v>
      </c>
      <c r="K8" s="13" t="e">
        <f>VLOOKUP($A8,'համապետական I մաս'!$A$6:$G$63,10,FALSE)</f>
        <v>#REF!</v>
      </c>
    </row>
    <row r="9" spans="1:11" ht="40.5">
      <c r="A9" s="14">
        <v>67</v>
      </c>
      <c r="B9" s="7">
        <v>4</v>
      </c>
      <c r="C9" s="13" t="e">
        <f>VLOOKUP($A9,'համապետական I մաս'!$A$6:$G$63,2,FALSE)</f>
        <v>#N/A</v>
      </c>
      <c r="D9" s="13" t="e">
        <f>VLOOKUP($A9,'համապետական I մաս'!$A$6:$G$63,3,FALSE)</f>
        <v>#N/A</v>
      </c>
      <c r="E9" s="13" t="e">
        <f>VLOOKUP($A9,'համապետական I մաս'!$A$6:$G$63,4,FALSE)</f>
        <v>#N/A</v>
      </c>
      <c r="F9" s="13" t="e">
        <f>VLOOKUP($A9,'համապետական I մաս'!$A$6:$G$63,5,FALSE)</f>
        <v>#N/A</v>
      </c>
      <c r="G9" s="13" t="e">
        <f>VLOOKUP($A9,'համապետական I մաս'!$A$6:$G$63,6,FALSE)</f>
        <v>#N/A</v>
      </c>
      <c r="H9" s="13" t="e">
        <f>VLOOKUP($A9,'համապետական I մաս'!$A$6:$G$63,7,FALSE)</f>
        <v>#N/A</v>
      </c>
      <c r="I9" s="13" t="e">
        <f>VLOOKUP($A9,'համապետական I մաս'!$A$6:$G$63,8,FALSE)</f>
        <v>#N/A</v>
      </c>
      <c r="J9" s="13" t="e">
        <f>VLOOKUP($A9,'համապետական I մաս'!$A$6:$G$63,9,FALSE)</f>
        <v>#N/A</v>
      </c>
      <c r="K9" s="13" t="e">
        <f>VLOOKUP($A9,'համապետական I մաս'!$A$6:$G$63,10,FALSE)</f>
        <v>#N/A</v>
      </c>
    </row>
    <row r="10" spans="1:11" ht="27">
      <c r="A10" s="14">
        <v>69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27">
      <c r="A11" s="14">
        <v>70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54">
      <c r="A12" s="14">
        <v>71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  <row r="13" spans="1:11" ht="27">
      <c r="A13" s="14">
        <v>73</v>
      </c>
      <c r="B13" s="7">
        <v>8</v>
      </c>
      <c r="C13" s="13" t="e">
        <f>VLOOKUP($A13,'համապետական I մաս'!$A$6:$G$63,2,FALSE)</f>
        <v>#N/A</v>
      </c>
      <c r="D13" s="13" t="e">
        <f>VLOOKUP($A13,'համապետական I մաս'!$A$6:$G$63,3,FALSE)</f>
        <v>#N/A</v>
      </c>
      <c r="E13" s="13" t="e">
        <f>VLOOKUP($A13,'համապետական I մաս'!$A$6:$G$63,4,FALSE)</f>
        <v>#N/A</v>
      </c>
      <c r="F13" s="13" t="e">
        <f>VLOOKUP($A13,'համապետական I մաս'!$A$6:$G$63,5,FALSE)</f>
        <v>#N/A</v>
      </c>
      <c r="G13" s="13" t="e">
        <f>VLOOKUP($A13,'համապետական I մաս'!$A$6:$G$63,6,FALSE)</f>
        <v>#N/A</v>
      </c>
      <c r="H13" s="13" t="e">
        <f>VLOOKUP($A13,'համապետական I մաս'!$A$6:$G$63,7,FALSE)</f>
        <v>#N/A</v>
      </c>
      <c r="I13" s="13" t="e">
        <f>VLOOKUP($A13,'համապետական I մաս'!$A$6:$G$63,8,FALSE)</f>
        <v>#N/A</v>
      </c>
      <c r="J13" s="13" t="e">
        <f>VLOOKUP($A13,'համապետական I մաս'!$A$6:$G$63,9,FALSE)</f>
        <v>#N/A</v>
      </c>
      <c r="K13" s="13" t="e">
        <f>VLOOKUP($A13,'համապետական I մաս'!$A$6:$G$63,10,FALSE)</f>
        <v>#N/A</v>
      </c>
    </row>
    <row r="14" spans="1:11" ht="27">
      <c r="A14" s="14">
        <v>74</v>
      </c>
      <c r="B14" s="7">
        <v>9</v>
      </c>
      <c r="C14" s="13" t="e">
        <f>VLOOKUP($A14,'համապետական I մաս'!$A$6:$G$63,2,FALSE)</f>
        <v>#N/A</v>
      </c>
      <c r="D14" s="13" t="e">
        <f>VLOOKUP($A14,'համապետական I մաս'!$A$6:$G$63,3,FALSE)</f>
        <v>#N/A</v>
      </c>
      <c r="E14" s="13" t="e">
        <f>VLOOKUP($A14,'համապետական I մաս'!$A$6:$G$63,4,FALSE)</f>
        <v>#N/A</v>
      </c>
      <c r="F14" s="13" t="e">
        <f>VLOOKUP($A14,'համապետական I մաս'!$A$6:$G$63,5,FALSE)</f>
        <v>#N/A</v>
      </c>
      <c r="G14" s="13" t="e">
        <f>VLOOKUP($A14,'համապետական I մաս'!$A$6:$G$63,6,FALSE)</f>
        <v>#N/A</v>
      </c>
      <c r="H14" s="13" t="e">
        <f>VLOOKUP($A14,'համապետական I մաս'!$A$6:$G$63,7,FALSE)</f>
        <v>#N/A</v>
      </c>
      <c r="I14" s="13" t="e">
        <f>VLOOKUP($A14,'համապետական I մաս'!$A$6:$G$63,8,FALSE)</f>
        <v>#N/A</v>
      </c>
      <c r="J14" s="13" t="e">
        <f>VLOOKUP($A14,'համապետական I մաս'!$A$6:$G$63,9,FALSE)</f>
        <v>#N/A</v>
      </c>
      <c r="K14" s="13" t="e">
        <f>VLOOKUP($A14,'համապետական I մաս'!$A$6:$G$63,10,FALSE)</f>
        <v>#N/A</v>
      </c>
    </row>
    <row r="15" spans="1:11" ht="27">
      <c r="A15" s="14">
        <v>76</v>
      </c>
      <c r="B15" s="7">
        <v>10</v>
      </c>
      <c r="C15" s="13" t="str">
        <f>VLOOKUP($A15,'համապետական I մաս'!$A$6:$G$63,2,FALSE)</f>
        <v>Տոնոյան</v>
      </c>
      <c r="D15" s="13" t="str">
        <f>VLOOKUP($A15,'համապետական I մաս'!$A$6:$G$63,3,FALSE)</f>
        <v>Մարինա</v>
      </c>
      <c r="E15" s="13" t="str">
        <f>VLOOKUP($A15,'համապետական I մաս'!$A$6:$G$63,4,FALSE)</f>
        <v>Աղասու</v>
      </c>
      <c r="F15" s="13" t="str">
        <f>VLOOKUP($A15,'համապետական I մաս'!$A$6:$G$63,5,FALSE)</f>
        <v>01.12.1965</v>
      </c>
      <c r="G15" s="13" t="str">
        <f>VLOOKUP($A15,'համապետական I մաս'!$A$6:$G$63,6,FALSE)</f>
        <v>ՀՀԿ</v>
      </c>
      <c r="H15" s="13" t="str">
        <f>VLOOKUP($A15,'համապետական I մաս'!$A$6:$G$63,7,FALSE)</f>
        <v>&lt;&lt;Հրանտ Դինքի&gt;&gt; անվ. Հ.44 հիմնական դպրոցի տնօրեն</v>
      </c>
      <c r="I15" s="13" t="e">
        <f>VLOOKUP($A15,'համապետական I մաս'!$A$6:$G$63,8,FALSE)</f>
        <v>#REF!</v>
      </c>
      <c r="J15" s="13" t="e">
        <f>VLOOKUP($A15,'համապետական I մաս'!$A$6:$G$63,9,FALSE)</f>
        <v>#REF!</v>
      </c>
      <c r="K15" s="13" t="e">
        <f>VLOOKUP($A15,'համապետական I մաս'!$A$6:$G$63,10,FALSE)</f>
        <v>#REF!</v>
      </c>
    </row>
    <row r="16" spans="1:11" ht="27">
      <c r="A16" s="14">
        <v>72</v>
      </c>
      <c r="B16" s="7">
        <v>11</v>
      </c>
      <c r="C16" s="13" t="str">
        <f>VLOOKUP($A16,'համապետական I մաս'!$A$6:$G$63,2,FALSE)</f>
        <v>Ուզունյան</v>
      </c>
      <c r="D16" s="13" t="str">
        <f>VLOOKUP($A16,'համապետական I մաս'!$A$6:$G$63,3,FALSE)</f>
        <v>Անահիտ</v>
      </c>
      <c r="E16" s="13" t="str">
        <f>VLOOKUP($A16,'համապետական I մաս'!$A$6:$G$63,4,FALSE)</f>
        <v>Թելմանի</v>
      </c>
      <c r="F16" s="13" t="str">
        <f>VLOOKUP($A16,'համապետական I մաս'!$A$6:$G$63,5,FALSE)</f>
        <v>25.11.1964</v>
      </c>
      <c r="G16" s="13" t="str">
        <f>VLOOKUP($A16,'համապետական I մաս'!$A$6:$G$63,6,FALSE)</f>
        <v>ՀՀԿ</v>
      </c>
      <c r="H16" s="13" t="str">
        <f>VLOOKUP($A16,'համապետական I մաս'!$A$6:$G$63,7,FALSE)</f>
        <v>Երևանի Լև Տոլստոյի անվ. Հ. 128 հիմնական դպորցի տնօրեն</v>
      </c>
      <c r="I16" s="13" t="e">
        <f>VLOOKUP($A16,'համապետական I մաս'!$A$6:$G$63,8,FALSE)</f>
        <v>#REF!</v>
      </c>
      <c r="J16" s="13" t="e">
        <f>VLOOKUP($A16,'համապետական I մաս'!$A$6:$G$63,9,FALSE)</f>
        <v>#REF!</v>
      </c>
      <c r="K16" s="13" t="e">
        <f>VLOOKUP($A16,'համապետական I մաս'!$A$6:$G$63,10,FALSE)</f>
        <v>#REF!</v>
      </c>
    </row>
    <row r="17" spans="1:11" ht="40.5">
      <c r="A17" s="14">
        <v>75</v>
      </c>
      <c r="B17" s="7">
        <v>12</v>
      </c>
      <c r="C17" s="13" t="e">
        <f>VLOOKUP($A17,'համապետական I մաս'!$A$6:$G$63,2,FALSE)</f>
        <v>#N/A</v>
      </c>
      <c r="D17" s="13" t="e">
        <f>VLOOKUP($A17,'համապետական I մաս'!$A$6:$G$63,3,FALSE)</f>
        <v>#N/A</v>
      </c>
      <c r="E17" s="13" t="e">
        <f>VLOOKUP($A17,'համապետական I մաս'!$A$6:$G$63,4,FALSE)</f>
        <v>#N/A</v>
      </c>
      <c r="F17" s="13" t="e">
        <f>VLOOKUP($A17,'համապետական I մաս'!$A$6:$G$63,5,FALSE)</f>
        <v>#N/A</v>
      </c>
      <c r="G17" s="13" t="e">
        <f>VLOOKUP($A17,'համապետական I մաս'!$A$6:$G$63,6,FALSE)</f>
        <v>#N/A</v>
      </c>
      <c r="H17" s="13" t="e">
        <f>VLOOKUP($A17,'համապետական I մաս'!$A$6:$G$63,7,FALSE)</f>
        <v>#N/A</v>
      </c>
      <c r="I17" s="13" t="e">
        <f>VLOOKUP($A17,'համապետական I մաս'!$A$6:$G$63,8,FALSE)</f>
        <v>#N/A</v>
      </c>
      <c r="J17" s="13" t="e">
        <f>VLOOKUP($A17,'համապետական I մաս'!$A$6:$G$63,9,FALSE)</f>
        <v>#N/A</v>
      </c>
      <c r="K17" s="13" t="e">
        <f>VLOOKUP($A17,'համապետական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22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7.5">
      <c r="A6" s="15">
        <v>77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27">
      <c r="A7" s="15">
        <v>78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27">
      <c r="A8" s="15">
        <v>79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27">
      <c r="A9" s="15">
        <v>81</v>
      </c>
      <c r="B9" s="7">
        <v>4</v>
      </c>
      <c r="C9" s="13" t="e">
        <f>VLOOKUP($A9,'համապետական I մաս'!$A$6:$G$63,2,FALSE)</f>
        <v>#N/A</v>
      </c>
      <c r="D9" s="13" t="e">
        <f>VLOOKUP($A9,'համապետական I մաս'!$A$6:$G$63,3,FALSE)</f>
        <v>#N/A</v>
      </c>
      <c r="E9" s="13" t="e">
        <f>VLOOKUP($A9,'համապետական I մաս'!$A$6:$G$63,4,FALSE)</f>
        <v>#N/A</v>
      </c>
      <c r="F9" s="13" t="e">
        <f>VLOOKUP($A9,'համապետական I մաս'!$A$6:$G$63,5,FALSE)</f>
        <v>#N/A</v>
      </c>
      <c r="G9" s="13" t="e">
        <f>VLOOKUP($A9,'համապետական I մաս'!$A$6:$G$63,6,FALSE)</f>
        <v>#N/A</v>
      </c>
      <c r="H9" s="13" t="e">
        <f>VLOOKUP($A9,'համապետական I մաս'!$A$6:$G$63,7,FALSE)</f>
        <v>#N/A</v>
      </c>
      <c r="I9" s="13" t="e">
        <f>VLOOKUP($A9,'համապետական I մաս'!$A$6:$G$63,8,FALSE)</f>
        <v>#N/A</v>
      </c>
      <c r="J9" s="13" t="e">
        <f>VLOOKUP($A9,'համապետական I մաս'!$A$6:$G$63,9,FALSE)</f>
        <v>#N/A</v>
      </c>
      <c r="K9" s="13" t="e">
        <f>VLOOKUP($A9,'համապետական I մաս'!$A$6:$G$63,10,FALSE)</f>
        <v>#N/A</v>
      </c>
    </row>
    <row r="10" spans="1:11" ht="27">
      <c r="A10" s="15">
        <v>80</v>
      </c>
      <c r="B10" s="7">
        <v>5</v>
      </c>
      <c r="C10" s="13" t="str">
        <f>VLOOKUP($A10,'համապետական I մաս'!$A$6:$G$63,2,FALSE)</f>
        <v>Թադևոսյան</v>
      </c>
      <c r="D10" s="13" t="str">
        <f>VLOOKUP($A10,'համապետական I մաս'!$A$6:$G$63,3,FALSE)</f>
        <v>Ալվարդ</v>
      </c>
      <c r="E10" s="13" t="str">
        <f>VLOOKUP($A10,'համապետական I մաս'!$A$6:$G$63,4,FALSE)</f>
        <v>Ալբերտի</v>
      </c>
      <c r="F10" s="13" t="str">
        <f>VLOOKUP($A10,'համապետական I մաս'!$A$6:$G$63,5,FALSE)</f>
        <v>07.05.1960</v>
      </c>
      <c r="G10" s="13" t="str">
        <f>VLOOKUP($A10,'համապետական I մաս'!$A$6:$G$63,6,FALSE)</f>
        <v>ՀՀԿ</v>
      </c>
      <c r="H10" s="13" t="str">
        <f>VLOOKUP($A10,'համապետական I մաս'!$A$6:$G$63,7,FALSE)</f>
        <v>Երևանի  հ.192 հիմնական դպրոցի տնօրեն</v>
      </c>
      <c r="I10" s="13" t="e">
        <f>VLOOKUP($A10,'համապետական I մաս'!$A$6:$G$63,8,FALSE)</f>
        <v>#REF!</v>
      </c>
      <c r="J10" s="13" t="e">
        <f>VLOOKUP($A10,'համապետական I մաս'!$A$6:$G$63,9,FALSE)</f>
        <v>#REF!</v>
      </c>
      <c r="K10" s="13" t="e">
        <f>VLOOKUP($A10,'համապետական I մաս'!$A$6:$G$63,10,FALSE)</f>
        <v>#REF!</v>
      </c>
    </row>
    <row r="11" spans="1:11" ht="40.5">
      <c r="A11" s="15">
        <v>84</v>
      </c>
      <c r="B11" s="7">
        <v>6</v>
      </c>
      <c r="C11" s="13" t="str">
        <f>VLOOKUP($A11,'համապետական I մաս'!$A$6:$G$63,2,FALSE)</f>
        <v>Հովհաննիսյան</v>
      </c>
      <c r="D11" s="13" t="str">
        <f>VLOOKUP($A11,'համապետական I մաս'!$A$6:$G$63,3,FALSE)</f>
        <v>Արմինե</v>
      </c>
      <c r="E11" s="13" t="str">
        <f>VLOOKUP($A11,'համապետական I մաս'!$A$6:$G$63,4,FALSE)</f>
        <v>Ալբերտի</v>
      </c>
      <c r="F11" s="13" t="str">
        <f>VLOOKUP($A11,'համապետական I մաս'!$A$6:$G$63,5,FALSE)</f>
        <v>17.07.1964</v>
      </c>
      <c r="G11" s="13" t="str">
        <f>VLOOKUP($A11,'համապետական I մաս'!$A$6:$G$63,6,FALSE)</f>
        <v>ՀՀԿ</v>
      </c>
      <c r="H11" s="13" t="str">
        <f>VLOOKUP($A11,'համապետական I մաս'!$A$6:$G$63,7,FALSE)</f>
        <v>Երևանի &lt;&lt;Նաիրի Զարյանի&gt;&gt; անվ. հ.130 հիմնական դպրոցի տնօրեն</v>
      </c>
      <c r="I11" s="13" t="e">
        <f>VLOOKUP($A11,'համապետական I մաս'!$A$6:$G$63,8,FALSE)</f>
        <v>#REF!</v>
      </c>
      <c r="J11" s="13" t="e">
        <f>VLOOKUP($A11,'համապետական I մաս'!$A$6:$G$63,9,FALSE)</f>
        <v>#REF!</v>
      </c>
      <c r="K11" s="13" t="e">
        <f>VLOOKUP($A11,'համապետական I մաս'!$A$6:$G$63,10,FALSE)</f>
        <v>#REF!</v>
      </c>
    </row>
    <row r="12" spans="1:11" ht="27">
      <c r="A12" s="15">
        <v>85</v>
      </c>
      <c r="B12" s="7">
        <v>7</v>
      </c>
      <c r="C12" s="13" t="str">
        <f>VLOOKUP($A12,'համապետական I մաս'!$A$6:$G$63,2,FALSE)</f>
        <v>Ղազարյան</v>
      </c>
      <c r="D12" s="13" t="str">
        <f>VLOOKUP($A12,'համապետական I մաս'!$A$6:$G$63,3,FALSE)</f>
        <v>Հասմիկ</v>
      </c>
      <c r="E12" s="13" t="str">
        <f>VLOOKUP($A12,'համապետական I մաս'!$A$6:$G$63,4,FALSE)</f>
        <v>Ռևիկի</v>
      </c>
      <c r="F12" s="13" t="str">
        <f>VLOOKUP($A12,'համապետական I մաս'!$A$6:$G$63,5,FALSE)</f>
        <v>21.10.1958</v>
      </c>
      <c r="G12" s="13" t="str">
        <f>VLOOKUP($A12,'համապետական I մաս'!$A$6:$G$63,6,FALSE)</f>
        <v>ՀՀԿ</v>
      </c>
      <c r="H12" s="13" t="str">
        <f>VLOOKUP($A12,'համապետական I մաս'!$A$6:$G$63,7,FALSE)</f>
        <v>Երևանի թիվ 20 պոլիկլինիկայի տնօրենի ժ/պ</v>
      </c>
      <c r="I12" s="13" t="e">
        <f>VLOOKUP($A12,'համապետական I մաս'!$A$6:$G$63,8,FALSE)</f>
        <v>#REF!</v>
      </c>
      <c r="J12" s="13" t="e">
        <f>VLOOKUP($A12,'համապետական I մաս'!$A$6:$G$63,9,FALSE)</f>
        <v>#REF!</v>
      </c>
      <c r="K12" s="13" t="e">
        <f>VLOOKUP($A12,'համապետական I մաս'!$A$6:$G$63,10,FALSE)</f>
        <v>#REF!</v>
      </c>
    </row>
    <row r="13" spans="1:11" ht="40.5">
      <c r="A13" s="15">
        <v>86</v>
      </c>
      <c r="B13" s="7">
        <v>8</v>
      </c>
      <c r="C13" s="13" t="str">
        <f>VLOOKUP($A13,'համապետական I մաս'!$A$6:$G$63,2,FALSE)</f>
        <v>Մանտակունյան</v>
      </c>
      <c r="D13" s="13" t="str">
        <f>VLOOKUP($A13,'համապետական I մաս'!$A$6:$G$63,3,FALSE)</f>
        <v>Ալվարդ</v>
      </c>
      <c r="E13" s="13" t="str">
        <f>VLOOKUP($A13,'համապետական I մաս'!$A$6:$G$63,4,FALSE)</f>
        <v>Վարազդատի</v>
      </c>
      <c r="F13" s="13" t="str">
        <f>VLOOKUP($A13,'համապետական I մաս'!$A$6:$G$63,5,FALSE)</f>
        <v>13.07.1945</v>
      </c>
      <c r="G13" s="13" t="str">
        <f>VLOOKUP($A13,'համապետական I մաս'!$A$6:$G$63,6,FALSE)</f>
        <v>ՀՀԿ</v>
      </c>
      <c r="H13" s="13" t="str">
        <f>VLOOKUP($A13,'համապետական I մաս'!$A$6:$G$63,7,FALSE)</f>
        <v>&lt;&lt;Աջափնյակ գեղագիտական կենտրոն&gt;&gt; ՀՈԱԿ, երաժշտական բաժնի ղեկավար</v>
      </c>
      <c r="I13" s="13" t="e">
        <f>VLOOKUP($A13,'համապետական I մաս'!$A$6:$G$63,8,FALSE)</f>
        <v>#REF!</v>
      </c>
      <c r="J13" s="13" t="e">
        <f>VLOOKUP($A13,'համապետական I մաս'!$A$6:$G$63,9,FALSE)</f>
        <v>#REF!</v>
      </c>
      <c r="K13" s="13" t="e">
        <f>VLOOKUP($A13,'համապետական I մաս'!$A$6:$G$63,10,FALSE)</f>
        <v>#REF!</v>
      </c>
    </row>
    <row r="14" spans="1:11" ht="40.5">
      <c r="A14" s="15">
        <v>82</v>
      </c>
      <c r="B14" s="7">
        <v>9</v>
      </c>
      <c r="C14" s="13" t="e">
        <f>VLOOKUP($A14,'համապետական I մաս'!$A$6:$G$63,2,FALSE)</f>
        <v>#N/A</v>
      </c>
      <c r="D14" s="13" t="e">
        <f>VLOOKUP($A14,'համապետական I մաս'!$A$6:$G$63,3,FALSE)</f>
        <v>#N/A</v>
      </c>
      <c r="E14" s="13" t="e">
        <f>VLOOKUP($A14,'համապետական I մաս'!$A$6:$G$63,4,FALSE)</f>
        <v>#N/A</v>
      </c>
      <c r="F14" s="13" t="e">
        <f>VLOOKUP($A14,'համապետական I մաս'!$A$6:$G$63,5,FALSE)</f>
        <v>#N/A</v>
      </c>
      <c r="G14" s="13" t="e">
        <f>VLOOKUP($A14,'համապետական I մաս'!$A$6:$G$63,6,FALSE)</f>
        <v>#N/A</v>
      </c>
      <c r="H14" s="13" t="e">
        <f>VLOOKUP($A14,'համապետական I մաս'!$A$6:$G$63,7,FALSE)</f>
        <v>#N/A</v>
      </c>
      <c r="I14" s="13" t="e">
        <f>VLOOKUP($A14,'համապետական I մաս'!$A$6:$G$63,8,FALSE)</f>
        <v>#N/A</v>
      </c>
      <c r="J14" s="13" t="e">
        <f>VLOOKUP($A14,'համապետական I մաս'!$A$6:$G$63,9,FALSE)</f>
        <v>#N/A</v>
      </c>
      <c r="K14" s="13" t="e">
        <f>VLOOKUP($A14,'համապետական I մաս'!$A$6:$G$63,10,FALSE)</f>
        <v>#N/A</v>
      </c>
    </row>
    <row r="15" spans="1:11" ht="40.5">
      <c r="A15" s="15">
        <v>83</v>
      </c>
      <c r="B15" s="7">
        <v>10</v>
      </c>
      <c r="C15" s="13" t="e">
        <f>VLOOKUP($A15,'համապետական I մաս'!$A$6:$G$63,2,FALSE)</f>
        <v>#N/A</v>
      </c>
      <c r="D15" s="13" t="e">
        <f>VLOOKUP($A15,'համապետական I մաս'!$A$6:$G$63,3,FALSE)</f>
        <v>#N/A</v>
      </c>
      <c r="E15" s="13" t="e">
        <f>VLOOKUP($A15,'համապետական I մաս'!$A$6:$G$63,4,FALSE)</f>
        <v>#N/A</v>
      </c>
      <c r="F15" s="13" t="e">
        <f>VLOOKUP($A15,'համապետական I մաս'!$A$6:$G$63,5,FALSE)</f>
        <v>#N/A</v>
      </c>
      <c r="G15" s="13" t="e">
        <f>VLOOKUP($A15,'համապետական I մաս'!$A$6:$G$63,6,FALSE)</f>
        <v>#N/A</v>
      </c>
      <c r="H15" s="13" t="e">
        <f>VLOOKUP($A15,'համապետական I մաս'!$A$6:$G$63,7,FALSE)</f>
        <v>#N/A</v>
      </c>
      <c r="I15" s="13" t="e">
        <f>VLOOKUP($A15,'համապետական I մաս'!$A$6:$G$63,8,FALSE)</f>
        <v>#N/A</v>
      </c>
      <c r="J15" s="13" t="e">
        <f>VLOOKUP($A15,'համապետական I մաս'!$A$6:$G$63,9,FALSE)</f>
        <v>#N/A</v>
      </c>
      <c r="K15" s="13" t="e">
        <f>VLOOKUP($A15,'համապետական I մաս'!$A$6:$G$63,10,FALSE)</f>
        <v>#N/A</v>
      </c>
    </row>
    <row r="16" spans="1:11" ht="40.5">
      <c r="A16" s="15">
        <v>87</v>
      </c>
      <c r="B16" s="7">
        <v>11</v>
      </c>
      <c r="C16" s="13" t="str">
        <f>VLOOKUP($A16,'համապետական I մաս'!$A$6:$G$63,2,FALSE)</f>
        <v>Սարգսյան</v>
      </c>
      <c r="D16" s="13" t="str">
        <f>VLOOKUP($A16,'համապետական I մաս'!$A$6:$G$63,3,FALSE)</f>
        <v>Անուշ</v>
      </c>
      <c r="E16" s="13" t="str">
        <f>VLOOKUP($A16,'համապետական I մաս'!$A$6:$G$63,4,FALSE)</f>
        <v>Գրիշայի</v>
      </c>
      <c r="F16" s="13" t="str">
        <f>VLOOKUP($A16,'համապետական I մաս'!$A$6:$G$63,5,FALSE)</f>
        <v>29.01.1961</v>
      </c>
      <c r="G16" s="13" t="str">
        <f>VLOOKUP($A16,'համապետական I մաս'!$A$6:$G$63,6,FALSE)</f>
        <v>ՀՀԿ</v>
      </c>
      <c r="H16" s="13" t="str">
        <f>VLOOKUP($A16,'համապետական I մաս'!$A$6:$G$63,7,FALSE)</f>
        <v>Երևանի &lt;&lt;Ռ.Իշխանյանի&gt;&gt; անվ. հ.150 հիմնական դպրոցի տնօրեն</v>
      </c>
      <c r="I16" s="13" t="e">
        <f>VLOOKUP($A16,'համապետական I մաս'!$A$6:$G$63,8,FALSE)</f>
        <v>#REF!</v>
      </c>
      <c r="J16" s="13" t="e">
        <f>VLOOKUP($A16,'համապետական I մաս'!$A$6:$G$63,9,FALSE)</f>
        <v>#REF!</v>
      </c>
      <c r="K16" s="13" t="e">
        <f>VLOOKUP($A16,'համապետական I մաս'!$A$6:$G$63,10,FALSE)</f>
        <v>#REF!</v>
      </c>
    </row>
    <row r="17" spans="1:11" ht="67.5">
      <c r="A17" s="15">
        <v>88</v>
      </c>
      <c r="B17" s="7">
        <v>12</v>
      </c>
      <c r="C17" s="13" t="e">
        <f>VLOOKUP($A17,'համապետական I մաս'!$A$6:$G$63,2,FALSE)</f>
        <v>#N/A</v>
      </c>
      <c r="D17" s="13" t="e">
        <f>VLOOKUP($A17,'համապետական I մաս'!$A$6:$G$63,3,FALSE)</f>
        <v>#N/A</v>
      </c>
      <c r="E17" s="13" t="e">
        <f>VLOOKUP($A17,'համապետական I մաս'!$A$6:$G$63,4,FALSE)</f>
        <v>#N/A</v>
      </c>
      <c r="F17" s="13" t="e">
        <f>VLOOKUP($A17,'համապետական I մաս'!$A$6:$G$63,5,FALSE)</f>
        <v>#N/A</v>
      </c>
      <c r="G17" s="13" t="e">
        <f>VLOOKUP($A17,'համապետական I մաս'!$A$6:$G$63,6,FALSE)</f>
        <v>#N/A</v>
      </c>
      <c r="H17" s="13" t="e">
        <f>VLOOKUP($A17,'համապետական I մաս'!$A$6:$G$63,7,FALSE)</f>
        <v>#N/A</v>
      </c>
      <c r="I17" s="13" t="e">
        <f>VLOOKUP($A17,'համապետական I մաս'!$A$6:$G$63,8,FALSE)</f>
        <v>#N/A</v>
      </c>
      <c r="J17" s="13" t="e">
        <f>VLOOKUP($A17,'համապետական I մաս'!$A$6:$G$63,9,FALSE)</f>
        <v>#N/A</v>
      </c>
      <c r="K17" s="13" t="e">
        <f>VLOOKUP($A17,'համապետական I մաս'!$A$6:$G$63,10,FALSE)</f>
        <v>#N/A</v>
      </c>
    </row>
    <row r="18" spans="1:11" ht="67.5">
      <c r="A18" s="15">
        <v>89</v>
      </c>
      <c r="B18" s="7">
        <v>13</v>
      </c>
      <c r="C18" s="13" t="str">
        <f>VLOOKUP($A18,'համապետական I մաս'!$A$6:$G$63,2,FALSE)</f>
        <v>Սարգսյան</v>
      </c>
      <c r="D18" s="13" t="str">
        <f>VLOOKUP($A18,'համապետական I մաս'!$A$6:$G$63,3,FALSE)</f>
        <v>Հասմիկ</v>
      </c>
      <c r="E18" s="13" t="str">
        <f>VLOOKUP($A18,'համապետական I մաս'!$A$6:$G$63,4,FALSE)</f>
        <v>Գրիգորի</v>
      </c>
      <c r="F18" s="13" t="str">
        <f>VLOOKUP($A18,'համապետական I մաս'!$A$6:$G$63,5,FALSE)</f>
        <v>06.01.1977</v>
      </c>
      <c r="G18" s="13" t="str">
        <f>VLOOKUP($A18,'համապետական I մաս'!$A$6:$G$63,6,FALSE)</f>
        <v>ՀՀԿ</v>
      </c>
      <c r="H18" s="13" t="str">
        <f>VLOOKUP($A18,'համապետական I մաս'!$A$6:$G$63,7,FALSE)</f>
        <v>ՀՊՄՀ արհեստակցական կազմակերպության նախագահ,մանկավարժա-կան գիտությունների թեկնածու, ՀՀԿ խորհրդի անդամ</v>
      </c>
      <c r="I18" s="13" t="e">
        <f>VLOOKUP($A18,'համապետական I մաս'!$A$6:$G$63,8,FALSE)</f>
        <v>#REF!</v>
      </c>
      <c r="J18" s="13" t="e">
        <f>VLOOKUP($A18,'համապետական I մաս'!$A$6:$G$63,9,FALSE)</f>
        <v>#REF!</v>
      </c>
      <c r="K18" s="13" t="e">
        <f>VLOOKUP($A18,'համապետական I մաս'!$A$6:$G$63,10,FALSE)</f>
        <v>#REF!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23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>
      <c r="A6" s="15">
        <v>90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27">
      <c r="A7" s="15">
        <v>91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27">
      <c r="A8" s="15">
        <v>93</v>
      </c>
      <c r="B8" s="7">
        <v>3</v>
      </c>
      <c r="C8" s="13" t="str">
        <f>VLOOKUP($A8,'համապետական I մաս'!$A$6:$G$63,2,FALSE)</f>
        <v>Ավագյան</v>
      </c>
      <c r="D8" s="13" t="str">
        <f>VLOOKUP($A8,'համապետական I մաս'!$A$6:$G$63,3,FALSE)</f>
        <v>Անահիտ</v>
      </c>
      <c r="E8" s="13" t="str">
        <f>VLOOKUP($A8,'համապետական I մաս'!$A$6:$G$63,4,FALSE)</f>
        <v>Ալեքսանի</v>
      </c>
      <c r="F8" s="13" t="str">
        <f>VLOOKUP($A8,'համապետական I մաս'!$A$6:$G$63,5,FALSE)</f>
        <v>26.12.1955</v>
      </c>
      <c r="G8" s="13" t="str">
        <f>VLOOKUP($A8,'համապետական I մաս'!$A$6:$G$63,6,FALSE)</f>
        <v>ՀՀԿ</v>
      </c>
      <c r="H8" s="13" t="str">
        <f>VLOOKUP($A8,'համապետական I մաս'!$A$6:$G$63,7,FALSE)</f>
        <v>Երևանի թիվ 78 ՆՈՒՀ մանկավարժ</v>
      </c>
      <c r="I8" s="13" t="e">
        <f>VLOOKUP($A8,'համապետական I մաս'!$A$6:$G$63,8,FALSE)</f>
        <v>#REF!</v>
      </c>
      <c r="J8" s="13" t="e">
        <f>VLOOKUP($A8,'համապետական I մաս'!$A$6:$G$63,9,FALSE)</f>
        <v>#REF!</v>
      </c>
      <c r="K8" s="13" t="e">
        <f>VLOOKUP($A8,'համապետական I մաս'!$A$6:$G$63,10,FALSE)</f>
        <v>#REF!</v>
      </c>
    </row>
    <row r="9" spans="1:11" ht="27">
      <c r="A9" s="15">
        <v>92</v>
      </c>
      <c r="B9" s="7">
        <v>4</v>
      </c>
      <c r="C9" s="13" t="e">
        <f>VLOOKUP($A9,'համապետական I մաս'!$A$6:$G$63,2,FALSE)</f>
        <v>#N/A</v>
      </c>
      <c r="D9" s="13" t="e">
        <f>VLOOKUP($A9,'համապետական I մաս'!$A$6:$G$63,3,FALSE)</f>
        <v>#N/A</v>
      </c>
      <c r="E9" s="13" t="e">
        <f>VLOOKUP($A9,'համապետական I մաս'!$A$6:$G$63,4,FALSE)</f>
        <v>#N/A</v>
      </c>
      <c r="F9" s="13" t="e">
        <f>VLOOKUP($A9,'համապետական I մաս'!$A$6:$G$63,5,FALSE)</f>
        <v>#N/A</v>
      </c>
      <c r="G9" s="13" t="e">
        <f>VLOOKUP($A9,'համապետական I մաս'!$A$6:$G$63,6,FALSE)</f>
        <v>#N/A</v>
      </c>
      <c r="H9" s="13" t="e">
        <f>VLOOKUP($A9,'համապետական I մաս'!$A$6:$G$63,7,FALSE)</f>
        <v>#N/A</v>
      </c>
      <c r="I9" s="13" t="e">
        <f>VLOOKUP($A9,'համապետական I մաս'!$A$6:$G$63,8,FALSE)</f>
        <v>#N/A</v>
      </c>
      <c r="J9" s="13" t="e">
        <f>VLOOKUP($A9,'համապետական I մաս'!$A$6:$G$63,9,FALSE)</f>
        <v>#N/A</v>
      </c>
      <c r="K9" s="13" t="e">
        <f>VLOOKUP($A9,'համապետական I մաս'!$A$6:$G$63,10,FALSE)</f>
        <v>#N/A</v>
      </c>
    </row>
    <row r="10" spans="1:11" ht="27">
      <c r="A10" s="15">
        <v>94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27">
      <c r="A11" s="15">
        <v>97</v>
      </c>
      <c r="B11" s="7">
        <v>6</v>
      </c>
      <c r="C11" s="13" t="str">
        <f>VLOOKUP($A11,'համապետական I մաս'!$A$6:$G$63,2,FALSE)</f>
        <v>Հակոբյան</v>
      </c>
      <c r="D11" s="13" t="str">
        <f>VLOOKUP($A11,'համապետական I մաս'!$A$6:$G$63,3,FALSE)</f>
        <v>Շուշանիկ</v>
      </c>
      <c r="E11" s="13" t="str">
        <f>VLOOKUP($A11,'համապետական I մաս'!$A$6:$G$63,4,FALSE)</f>
        <v>Ռազմիկի</v>
      </c>
      <c r="F11" s="13" t="str">
        <f>VLOOKUP($A11,'համապետական I մաս'!$A$6:$G$63,5,FALSE)</f>
        <v>09.07.1963</v>
      </c>
      <c r="G11" s="13" t="str">
        <f>VLOOKUP($A11,'համապետական I մաս'!$A$6:$G$63,6,FALSE)</f>
        <v>անկուս.</v>
      </c>
      <c r="H11" s="13" t="str">
        <f>VLOOKUP($A11,'համապետական I մաս'!$A$6:$G$63,7,FALSE)</f>
        <v>&lt;&lt;Երևակ&gt;&gt; կրթահամալիր, ուսուցչուհի</v>
      </c>
      <c r="I11" s="13" t="e">
        <f>VLOOKUP($A11,'համապետական I մաս'!$A$6:$G$63,8,FALSE)</f>
        <v>#REF!</v>
      </c>
      <c r="J11" s="13" t="e">
        <f>VLOOKUP($A11,'համապետական I մաս'!$A$6:$G$63,9,FALSE)</f>
        <v>#REF!</v>
      </c>
      <c r="K11" s="13" t="e">
        <f>VLOOKUP($A11,'համապետական I մաս'!$A$6:$G$63,10,FALSE)</f>
        <v>#REF!</v>
      </c>
    </row>
    <row r="12" spans="1:11" ht="27">
      <c r="A12" s="15">
        <v>95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  <row r="13" spans="1:11" ht="40.5">
      <c r="A13" s="15">
        <v>96</v>
      </c>
      <c r="B13" s="7">
        <v>8</v>
      </c>
      <c r="C13" s="13" t="e">
        <f>VLOOKUP($A13,'համապետական I մաս'!$A$6:$G$63,2,FALSE)</f>
        <v>#N/A</v>
      </c>
      <c r="D13" s="13" t="e">
        <f>VLOOKUP($A13,'համապետական I մաս'!$A$6:$G$63,3,FALSE)</f>
        <v>#N/A</v>
      </c>
      <c r="E13" s="13" t="e">
        <f>VLOOKUP($A13,'համապետական I մաս'!$A$6:$G$63,4,FALSE)</f>
        <v>#N/A</v>
      </c>
      <c r="F13" s="13" t="e">
        <f>VLOOKUP($A13,'համապետական I մաս'!$A$6:$G$63,5,FALSE)</f>
        <v>#N/A</v>
      </c>
      <c r="G13" s="13" t="e">
        <f>VLOOKUP($A13,'համապետական I մաս'!$A$6:$G$63,6,FALSE)</f>
        <v>#N/A</v>
      </c>
      <c r="H13" s="13" t="e">
        <f>VLOOKUP($A13,'համապետական I մաս'!$A$6:$G$63,7,FALSE)</f>
        <v>#N/A</v>
      </c>
      <c r="I13" s="13" t="e">
        <f>VLOOKUP($A13,'համապետական I մաս'!$A$6:$G$63,8,FALSE)</f>
        <v>#N/A</v>
      </c>
      <c r="J13" s="13" t="e">
        <f>VLOOKUP($A13,'համապետական I մաս'!$A$6:$G$63,9,FALSE)</f>
        <v>#N/A</v>
      </c>
      <c r="K13" s="13" t="e">
        <f>VLOOKUP($A13,'համապետական I մաս'!$A$6:$G$63,10,FALSE)</f>
        <v>#N/A</v>
      </c>
    </row>
    <row r="14" spans="1:11" ht="54">
      <c r="A14" s="15">
        <v>98</v>
      </c>
      <c r="B14" s="7">
        <v>9</v>
      </c>
      <c r="C14" s="13" t="e">
        <f>VLOOKUP($A14,'համապետական I մաս'!$A$6:$G$63,2,FALSE)</f>
        <v>#N/A</v>
      </c>
      <c r="D14" s="13" t="e">
        <f>VLOOKUP($A14,'համապետական I մաս'!$A$6:$G$63,3,FALSE)</f>
        <v>#N/A</v>
      </c>
      <c r="E14" s="13" t="e">
        <f>VLOOKUP($A14,'համապետական I մաս'!$A$6:$G$63,4,FALSE)</f>
        <v>#N/A</v>
      </c>
      <c r="F14" s="13" t="e">
        <f>VLOOKUP($A14,'համապետական I մաս'!$A$6:$G$63,5,FALSE)</f>
        <v>#N/A</v>
      </c>
      <c r="G14" s="13" t="e">
        <f>VLOOKUP($A14,'համապետական I մաս'!$A$6:$G$63,6,FALSE)</f>
        <v>#N/A</v>
      </c>
      <c r="H14" s="13" t="e">
        <f>VLOOKUP($A14,'համապետական I մաս'!$A$6:$G$63,7,FALSE)</f>
        <v>#N/A</v>
      </c>
      <c r="I14" s="13" t="e">
        <f>VLOOKUP($A14,'համապետական I մաս'!$A$6:$G$63,8,FALSE)</f>
        <v>#N/A</v>
      </c>
      <c r="J14" s="13" t="e">
        <f>VLOOKUP($A14,'համապետական I մաս'!$A$6:$G$63,9,FALSE)</f>
        <v>#N/A</v>
      </c>
      <c r="K14" s="13" t="e">
        <f>VLOOKUP($A14,'համապետական I մաս'!$A$6:$G$63,10,FALSE)</f>
        <v>#N/A</v>
      </c>
    </row>
    <row r="15" spans="1:11" ht="27">
      <c r="A15" s="15">
        <v>99</v>
      </c>
      <c r="B15" s="7">
        <v>10</v>
      </c>
      <c r="C15" s="13" t="e">
        <f>VLOOKUP($A15,'համապետական I մաս'!$A$6:$G$63,2,FALSE)</f>
        <v>#N/A</v>
      </c>
      <c r="D15" s="13" t="e">
        <f>VLOOKUP($A15,'համապետական I մաս'!$A$6:$G$63,3,FALSE)</f>
        <v>#N/A</v>
      </c>
      <c r="E15" s="13" t="e">
        <f>VLOOKUP($A15,'համապետական I մաս'!$A$6:$G$63,4,FALSE)</f>
        <v>#N/A</v>
      </c>
      <c r="F15" s="13" t="e">
        <f>VLOOKUP($A15,'համապետական I մաս'!$A$6:$G$63,5,FALSE)</f>
        <v>#N/A</v>
      </c>
      <c r="G15" s="13" t="e">
        <f>VLOOKUP($A15,'համապետական I մաս'!$A$6:$G$63,6,FALSE)</f>
        <v>#N/A</v>
      </c>
      <c r="H15" s="13" t="e">
        <f>VLOOKUP($A15,'համապետական I մաս'!$A$6:$G$63,7,FALSE)</f>
        <v>#N/A</v>
      </c>
      <c r="I15" s="13" t="e">
        <f>VLOOKUP($A15,'համապետական I մաս'!$A$6:$G$63,8,FALSE)</f>
        <v>#N/A</v>
      </c>
      <c r="J15" s="13" t="e">
        <f>VLOOKUP($A15,'համապետական I մաս'!$A$6:$G$63,9,FALSE)</f>
        <v>#N/A</v>
      </c>
      <c r="K15" s="13" t="e">
        <f>VLOOKUP($A15,'համապետական I մաս'!$A$6:$G$63,10,FALSE)</f>
        <v>#N/A</v>
      </c>
    </row>
    <row r="16" spans="1:11" ht="40.5">
      <c r="A16" s="15">
        <v>100</v>
      </c>
      <c r="B16" s="7">
        <v>11</v>
      </c>
      <c r="C16" s="13" t="str">
        <f>VLOOKUP($A16,'համապետական I մաս'!$A$6:$G$63,2,FALSE)</f>
        <v>Վարդանյան</v>
      </c>
      <c r="D16" s="13" t="str">
        <f>VLOOKUP($A16,'համապետական I մաս'!$A$6:$G$63,3,FALSE)</f>
        <v>Արմինե</v>
      </c>
      <c r="E16" s="13" t="str">
        <f>VLOOKUP($A16,'համապետական I մաս'!$A$6:$G$63,4,FALSE)</f>
        <v>Սարգսի</v>
      </c>
      <c r="F16" s="13" t="str">
        <f>VLOOKUP($A16,'համապետական I մաս'!$A$6:$G$63,5,FALSE)</f>
        <v>04.05.1961</v>
      </c>
      <c r="G16" s="13" t="str">
        <f>VLOOKUP($A16,'համապետական I մաս'!$A$6:$G$63,6,FALSE)</f>
        <v>ՀՀԿ</v>
      </c>
      <c r="H16" s="13" t="str">
        <f>VLOOKUP($A16,'համապետական I մաս'!$A$6:$G$63,7,FALSE)</f>
        <v>Երևանի քաղաքապետարան,կազմա-կերպական վարչության պետ</v>
      </c>
      <c r="I16" s="13" t="e">
        <f>VLOOKUP($A16,'համապետական I մաս'!$A$6:$G$63,8,FALSE)</f>
        <v>#REF!</v>
      </c>
      <c r="J16" s="13" t="e">
        <f>VLOOKUP($A16,'համապետական I մաս'!$A$6:$G$63,9,FALSE)</f>
        <v>#REF!</v>
      </c>
      <c r="K16" s="13" t="e">
        <f>VLOOKUP($A16,'համապետական I մաս'!$A$6:$G$63,10,FALSE)</f>
        <v>#REF!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24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>
      <c r="A6" s="15">
        <v>101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27">
      <c r="A7" s="15">
        <v>102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40.5">
      <c r="A8" s="15">
        <v>104</v>
      </c>
      <c r="B8" s="7">
        <v>3</v>
      </c>
      <c r="C8" s="13" t="str">
        <f>VLOOKUP($A8,'համապետական I մաս'!$A$6:$G$63,2,FALSE)</f>
        <v>Կիրակոզովա</v>
      </c>
      <c r="D8" s="13" t="str">
        <f>VLOOKUP($A8,'համապետական I մաս'!$A$6:$G$63,3,FALSE)</f>
        <v>Լիանա</v>
      </c>
      <c r="E8" s="13" t="str">
        <f>VLOOKUP($A8,'համապետական I մաս'!$A$6:$G$63,4,FALSE)</f>
        <v>Լորիկի</v>
      </c>
      <c r="F8" s="13" t="str">
        <f>VLOOKUP($A8,'համապետական I մաս'!$A$6:$G$63,5,FALSE)</f>
        <v>03.10.1982</v>
      </c>
      <c r="G8" s="13" t="str">
        <f>VLOOKUP($A8,'համապետական I մաս'!$A$6:$G$63,6,FALSE)</f>
        <v>ՀՀԿ</v>
      </c>
      <c r="H8" s="13" t="str">
        <f>VLOOKUP($A8,'համապետական I մաս'!$A$6:$G$63,7,FALSE)</f>
        <v>Կենտրոն վարչական շրջանի քարտուղարության առաջատար մասնագետ</v>
      </c>
      <c r="I8" s="13" t="e">
        <f>VLOOKUP($A8,'համապետական I մաս'!$A$6:$G$63,8,FALSE)</f>
        <v>#REF!</v>
      </c>
      <c r="J8" s="13" t="e">
        <f>VLOOKUP($A8,'համապետական I մաս'!$A$6:$G$63,9,FALSE)</f>
        <v>#REF!</v>
      </c>
      <c r="K8" s="13" t="e">
        <f>VLOOKUP($A8,'համապետական I մաս'!$A$6:$G$63,10,FALSE)</f>
        <v>#REF!</v>
      </c>
    </row>
    <row r="9" spans="1:11" ht="27">
      <c r="A9" s="15">
        <v>108</v>
      </c>
      <c r="B9" s="7">
        <v>4</v>
      </c>
      <c r="C9" s="13" t="str">
        <f>VLOOKUP($A9,'համապետական I մաս'!$A$6:$G$63,2,FALSE)</f>
        <v>Մարգարյան</v>
      </c>
      <c r="D9" s="13" t="str">
        <f>VLOOKUP($A9,'համապետական I մաս'!$A$6:$G$63,3,FALSE)</f>
        <v>Գայանե</v>
      </c>
      <c r="E9" s="13" t="str">
        <f>VLOOKUP($A9,'համապետական I մաս'!$A$6:$G$63,4,FALSE)</f>
        <v>Սևանի</v>
      </c>
      <c r="F9" s="13" t="str">
        <f>VLOOKUP($A9,'համապետական I մաս'!$A$6:$G$63,5,FALSE)</f>
        <v>22.01.1970</v>
      </c>
      <c r="G9" s="13" t="str">
        <f>VLOOKUP($A9,'համապետական I մաս'!$A$6:$G$63,6,FALSE)</f>
        <v>ՀՀԿ</v>
      </c>
      <c r="H9" s="13" t="str">
        <f>VLOOKUP($A9,'համապետական I մաս'!$A$6:$G$63,7,FALSE)</f>
        <v>&lt;&lt;Նուբարաշեն պոլիկլինիկա&gt;&gt; ՓԲԸ, տնօրեն</v>
      </c>
      <c r="I9" s="13" t="e">
        <f>VLOOKUP($A9,'համապետական I մաս'!$A$6:$G$63,8,FALSE)</f>
        <v>#REF!</v>
      </c>
      <c r="J9" s="13" t="e">
        <f>VLOOKUP($A9,'համապետական I մաս'!$A$6:$G$63,9,FALSE)</f>
        <v>#REF!</v>
      </c>
      <c r="K9" s="13" t="e">
        <f>VLOOKUP($A9,'համապետական I մաս'!$A$6:$G$63,10,FALSE)</f>
        <v>#REF!</v>
      </c>
    </row>
    <row r="10" spans="1:11" ht="94.5">
      <c r="A10" s="15">
        <v>103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54">
      <c r="A11" s="15">
        <v>105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27">
      <c r="A12" s="15">
        <v>106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  <row r="13" spans="1:11" ht="27">
      <c r="A13" s="15">
        <v>110</v>
      </c>
      <c r="B13" s="7">
        <v>8</v>
      </c>
      <c r="C13" s="13" t="str">
        <f>VLOOKUP($A13,'համապետական I մաս'!$A$6:$G$63,2,FALSE)</f>
        <v>Սահակյան</v>
      </c>
      <c r="D13" s="13" t="str">
        <f>VLOOKUP($A13,'համապետական I մաս'!$A$6:$G$63,3,FALSE)</f>
        <v>Մերի </v>
      </c>
      <c r="E13" s="13" t="str">
        <f>VLOOKUP($A13,'համապետական I մաս'!$A$6:$G$63,4,FALSE)</f>
        <v>Ալբերտի</v>
      </c>
      <c r="F13" s="13" t="str">
        <f>VLOOKUP($A13,'համապետական I մաս'!$A$6:$G$63,5,FALSE)</f>
        <v>01.07.1986</v>
      </c>
      <c r="G13" s="13" t="str">
        <f>VLOOKUP($A13,'համապետական I մաս'!$A$6:$G$63,6,FALSE)</f>
        <v>անկուս.</v>
      </c>
      <c r="H13" s="13" t="str">
        <f>VLOOKUP($A13,'համապետական I մաս'!$A$6:$G$63,7,FALSE)</f>
        <v>Ն. Աղբալյանի անվան հ.19 հիմնական դպրոցի դասվար</v>
      </c>
      <c r="I13" s="13" t="e">
        <f>VLOOKUP($A13,'համապետական I մաս'!$A$6:$G$63,8,FALSE)</f>
        <v>#REF!</v>
      </c>
      <c r="J13" s="13" t="e">
        <f>VLOOKUP($A13,'համապետական I մաս'!$A$6:$G$63,9,FALSE)</f>
        <v>#REF!</v>
      </c>
      <c r="K13" s="13" t="e">
        <f>VLOOKUP($A13,'համապետական I մաս'!$A$6:$G$63,10,FALSE)</f>
        <v>#REF!</v>
      </c>
    </row>
    <row r="14" spans="1:11" ht="27">
      <c r="A14" s="15">
        <v>107</v>
      </c>
      <c r="B14" s="7">
        <v>9</v>
      </c>
      <c r="C14" s="13" t="e">
        <f>VLOOKUP($A14,'համապետական I մաս'!$A$6:$G$63,2,FALSE)</f>
        <v>#N/A</v>
      </c>
      <c r="D14" s="13" t="e">
        <f>VLOOKUP($A14,'համապետական I մաս'!$A$6:$G$63,3,FALSE)</f>
        <v>#N/A</v>
      </c>
      <c r="E14" s="13" t="e">
        <f>VLOOKUP($A14,'համապետական I մաս'!$A$6:$G$63,4,FALSE)</f>
        <v>#N/A</v>
      </c>
      <c r="F14" s="13" t="e">
        <f>VLOOKUP($A14,'համապետական I մաս'!$A$6:$G$63,5,FALSE)</f>
        <v>#N/A</v>
      </c>
      <c r="G14" s="13" t="e">
        <f>VLOOKUP($A14,'համապետական I մաս'!$A$6:$G$63,6,FALSE)</f>
        <v>#N/A</v>
      </c>
      <c r="H14" s="13" t="e">
        <f>VLOOKUP($A14,'համապետական I մաս'!$A$6:$G$63,7,FALSE)</f>
        <v>#N/A</v>
      </c>
      <c r="I14" s="13" t="e">
        <f>VLOOKUP($A14,'համապետական I մաս'!$A$6:$G$63,8,FALSE)</f>
        <v>#N/A</v>
      </c>
      <c r="J14" s="13" t="e">
        <f>VLOOKUP($A14,'համապետական I մաս'!$A$6:$G$63,9,FALSE)</f>
        <v>#N/A</v>
      </c>
      <c r="K14" s="13" t="e">
        <f>VLOOKUP($A14,'համապետական I մաս'!$A$6:$G$63,10,FALSE)</f>
        <v>#N/A</v>
      </c>
    </row>
    <row r="15" spans="1:11" ht="40.5">
      <c r="A15" s="15">
        <v>111</v>
      </c>
      <c r="B15" s="7">
        <v>10</v>
      </c>
      <c r="C15" s="13" t="str">
        <f>VLOOKUP($A15,'համապետական I մաս'!$A$6:$G$63,2,FALSE)</f>
        <v>Սարգսյան</v>
      </c>
      <c r="D15" s="13" t="str">
        <f>VLOOKUP($A15,'համապետական I մաս'!$A$6:$G$63,3,FALSE)</f>
        <v>Կարինե</v>
      </c>
      <c r="E15" s="13" t="str">
        <f>VLOOKUP($A15,'համապետական I մաս'!$A$6:$G$63,4,FALSE)</f>
        <v>Արտաշի</v>
      </c>
      <c r="F15" s="13" t="str">
        <f>VLOOKUP($A15,'համապետական I մաս'!$A$6:$G$63,5,FALSE)</f>
        <v>11.04.1973</v>
      </c>
      <c r="G15" s="13" t="str">
        <f>VLOOKUP($A15,'համապետական I մաս'!$A$6:$G$63,6,FALSE)</f>
        <v>ՀՀԿ</v>
      </c>
      <c r="H15" s="13" t="str">
        <f>VLOOKUP($A15,'համապետական I մաս'!$A$6:$G$63,7,FALSE)</f>
        <v>Մ. Նալբանդյանի անվան հ.33 հիմնական դպրոց,ՄԿԱ գծով փոխտնօրեն</v>
      </c>
      <c r="I15" s="13" t="e">
        <f>VLOOKUP($A15,'համապետական I մաս'!$A$6:$G$63,8,FALSE)</f>
        <v>#REF!</v>
      </c>
      <c r="J15" s="13" t="e">
        <f>VLOOKUP($A15,'համապետական I մաս'!$A$6:$G$63,9,FALSE)</f>
        <v>#REF!</v>
      </c>
      <c r="K15" s="13" t="e">
        <f>VLOOKUP($A15,'համապետական I մաս'!$A$6:$G$63,10,FALSE)</f>
        <v>#REF!</v>
      </c>
    </row>
    <row r="16" spans="1:11" ht="27">
      <c r="A16" s="15">
        <v>112</v>
      </c>
      <c r="B16" s="7">
        <v>11</v>
      </c>
      <c r="C16" s="13" t="str">
        <f>VLOOKUP($A16,'համապետական I մաս'!$A$6:$G$63,2,FALSE)</f>
        <v>Վերդյան</v>
      </c>
      <c r="D16" s="13" t="str">
        <f>VLOOKUP($A16,'համապետական I մաս'!$A$6:$G$63,3,FALSE)</f>
        <v>Շողեր</v>
      </c>
      <c r="E16" s="13" t="str">
        <f>VLOOKUP($A16,'համապետական I մաս'!$A$6:$G$63,4,FALSE)</f>
        <v>Զորիկի</v>
      </c>
      <c r="F16" s="13" t="str">
        <f>VLOOKUP($A16,'համապետական I մաս'!$A$6:$G$63,5,FALSE)</f>
        <v>17.06.1971</v>
      </c>
      <c r="G16" s="13" t="str">
        <f>VLOOKUP($A16,'համապետական I մաս'!$A$6:$G$63,6,FALSE)</f>
        <v>անկուս.</v>
      </c>
      <c r="H16" s="13" t="str">
        <f>VLOOKUP($A16,'համապետական I մաս'!$A$6:$G$63,7,FALSE)</f>
        <v>Երևանի հ.119 ավագ դպրոցի փոխտնօրեն</v>
      </c>
      <c r="I16" s="13" t="e">
        <f>VLOOKUP($A16,'համապետական I մաս'!$A$6:$G$63,8,FALSE)</f>
        <v>#REF!</v>
      </c>
      <c r="J16" s="13" t="e">
        <f>VLOOKUP($A16,'համապետական I մաս'!$A$6:$G$63,9,FALSE)</f>
        <v>#REF!</v>
      </c>
      <c r="K16" s="13" t="e">
        <f>VLOOKUP($A16,'համապետական I մաս'!$A$6:$G$63,10,FALSE)</f>
        <v>#REF!</v>
      </c>
    </row>
    <row r="17" spans="1:11" ht="27">
      <c r="A17" s="15">
        <v>109</v>
      </c>
      <c r="B17" s="7">
        <v>12</v>
      </c>
      <c r="C17" s="13" t="e">
        <f>VLOOKUP($A17,'համապետական I մաս'!$A$6:$G$63,2,FALSE)</f>
        <v>#N/A</v>
      </c>
      <c r="D17" s="13" t="e">
        <f>VLOOKUP($A17,'համապետական I մաս'!$A$6:$G$63,3,FALSE)</f>
        <v>#N/A</v>
      </c>
      <c r="E17" s="13" t="e">
        <f>VLOOKUP($A17,'համապետական I մաս'!$A$6:$G$63,4,FALSE)</f>
        <v>#N/A</v>
      </c>
      <c r="F17" s="13" t="e">
        <f>VLOOKUP($A17,'համապետական I մաս'!$A$6:$G$63,5,FALSE)</f>
        <v>#N/A</v>
      </c>
      <c r="G17" s="13" t="e">
        <f>VLOOKUP($A17,'համապետական I մաս'!$A$6:$G$63,6,FALSE)</f>
        <v>#N/A</v>
      </c>
      <c r="H17" s="13" t="e">
        <f>VLOOKUP($A17,'համապետական I մաս'!$A$6:$G$63,7,FALSE)</f>
        <v>#N/A</v>
      </c>
      <c r="I17" s="13" t="e">
        <f>VLOOKUP($A17,'համապետական I մաս'!$A$6:$G$63,8,FALSE)</f>
        <v>#N/A</v>
      </c>
      <c r="J17" s="13" t="e">
        <f>VLOOKUP($A17,'համապետական I մաս'!$A$6:$G$63,9,FALSE)</f>
        <v>#N/A</v>
      </c>
      <c r="K17" s="13" t="e">
        <f>VLOOKUP($A17,'համապետական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25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>
      <c r="A6" s="15">
        <v>113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54">
      <c r="A7" s="15">
        <v>116</v>
      </c>
      <c r="B7" s="7">
        <v>2</v>
      </c>
      <c r="C7" s="13" t="str">
        <f>VLOOKUP($A7,'համապետական I մաս'!$A$6:$G$63,2,FALSE)</f>
        <v>Գիվարգիզովա</v>
      </c>
      <c r="D7" s="13" t="str">
        <f>VLOOKUP($A7,'համապետական I մաս'!$A$6:$G$63,3,FALSE)</f>
        <v>Օլյա</v>
      </c>
      <c r="E7" s="13" t="str">
        <f>VLOOKUP($A7,'համապետական I մաս'!$A$6:$G$63,4,FALSE)</f>
        <v>Արթուրի</v>
      </c>
      <c r="F7" s="13" t="str">
        <f>VLOOKUP($A7,'համապետական I մաս'!$A$6:$G$63,5,FALSE)</f>
        <v>14.07.1988</v>
      </c>
      <c r="G7" s="13" t="str">
        <f>VLOOKUP($A7,'համապետական I մաս'!$A$6:$G$63,6,FALSE)</f>
        <v>անկուս.</v>
      </c>
      <c r="H7" s="13" t="str">
        <f>VLOOKUP($A7,'համապետական I մաս'!$A$6:$G$63,7,FALSE)</f>
        <v>գ. Դիտակի միջն. դպրոց , ռ. լեզվի ուսուցչուհի,       ՀՀ Հանրային ռադիո, ասորերեն լեզվի խմբագիր-թարգմանիչ</v>
      </c>
      <c r="I7" s="13" t="e">
        <f>VLOOKUP($A7,'համապետական I մաս'!$A$6:$G$63,8,FALSE)</f>
        <v>#REF!</v>
      </c>
      <c r="J7" s="13" t="e">
        <f>VLOOKUP($A7,'համապետական I մաս'!$A$6:$G$63,9,FALSE)</f>
        <v>#REF!</v>
      </c>
      <c r="K7" s="13" t="e">
        <f>VLOOKUP($A7,'համապետական I մաս'!$A$6:$G$63,10,FALSE)</f>
        <v>#REF!</v>
      </c>
    </row>
    <row r="8" spans="1:11" ht="27">
      <c r="A8" s="15">
        <v>114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27">
      <c r="A9" s="15">
        <v>120</v>
      </c>
      <c r="B9" s="7">
        <v>4</v>
      </c>
      <c r="C9" s="13" t="str">
        <f>VLOOKUP($A9,'համապետական I մաս'!$A$6:$G$63,2,FALSE)</f>
        <v>Զադոյան</v>
      </c>
      <c r="D9" s="13" t="str">
        <f>VLOOKUP($A9,'համապետական I մաս'!$A$6:$G$63,3,FALSE)</f>
        <v>Սվետլանա</v>
      </c>
      <c r="E9" s="13" t="str">
        <f>VLOOKUP($A9,'համապետական I մաս'!$A$6:$G$63,4,FALSE)</f>
        <v>Ալեքսանդրի</v>
      </c>
      <c r="F9" s="13" t="str">
        <f>VLOOKUP($A9,'համապետական I մաս'!$A$6:$G$63,5,FALSE)</f>
        <v>18.11.1953</v>
      </c>
      <c r="G9" s="13" t="str">
        <f>VLOOKUP($A9,'համապետական I մաս'!$A$6:$G$63,6,FALSE)</f>
        <v>ՀՀԿ</v>
      </c>
      <c r="H9" s="13" t="str">
        <f>VLOOKUP($A9,'համապետական I մաս'!$A$6:$G$63,7,FALSE)</f>
        <v>Արտաշատի ԲԿ, բաժանմունքի վարիչ</v>
      </c>
      <c r="I9" s="13" t="e">
        <f>VLOOKUP($A9,'համապետական I մաս'!$A$6:$G$63,8,FALSE)</f>
        <v>#REF!</v>
      </c>
      <c r="J9" s="13" t="e">
        <f>VLOOKUP($A9,'համապետական I մաս'!$A$6:$G$63,9,FALSE)</f>
        <v>#REF!</v>
      </c>
      <c r="K9" s="13" t="e">
        <f>VLOOKUP($A9,'համապետական I մաս'!$A$6:$G$63,10,FALSE)</f>
        <v>#REF!</v>
      </c>
    </row>
    <row r="10" spans="1:11" ht="54">
      <c r="A10" s="15">
        <v>115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40.5">
      <c r="A11" s="15">
        <v>117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40.5">
      <c r="A12" s="15">
        <v>118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  <row r="13" spans="1:11" ht="40.5">
      <c r="A13" s="15">
        <v>119</v>
      </c>
      <c r="B13" s="7">
        <v>8</v>
      </c>
      <c r="C13" s="13" t="e">
        <f>VLOOKUP($A13,'համապետական I մաս'!$A$6:$G$63,2,FALSE)</f>
        <v>#N/A</v>
      </c>
      <c r="D13" s="13" t="e">
        <f>VLOOKUP($A13,'համապետական I մաս'!$A$6:$G$63,3,FALSE)</f>
        <v>#N/A</v>
      </c>
      <c r="E13" s="13" t="e">
        <f>VLOOKUP($A13,'համապետական I մաս'!$A$6:$G$63,4,FALSE)</f>
        <v>#N/A</v>
      </c>
      <c r="F13" s="13" t="e">
        <f>VLOOKUP($A13,'համապետական I մաս'!$A$6:$G$63,5,FALSE)</f>
        <v>#N/A</v>
      </c>
      <c r="G13" s="13" t="e">
        <f>VLOOKUP($A13,'համապետական I մաս'!$A$6:$G$63,6,FALSE)</f>
        <v>#N/A</v>
      </c>
      <c r="H13" s="13" t="e">
        <f>VLOOKUP($A13,'համապետական I մաս'!$A$6:$G$63,7,FALSE)</f>
        <v>#N/A</v>
      </c>
      <c r="I13" s="13" t="e">
        <f>VLOOKUP($A13,'համապետական I մաս'!$A$6:$G$63,8,FALSE)</f>
        <v>#N/A</v>
      </c>
      <c r="J13" s="13" t="e">
        <f>VLOOKUP($A13,'համապետական I մաս'!$A$6:$G$63,9,FALSE)</f>
        <v>#N/A</v>
      </c>
      <c r="K13" s="13" t="e">
        <f>VLOOKUP($A13,'համապետական I մաս'!$A$6:$G$63,10,FALSE)</f>
        <v>#N/A</v>
      </c>
    </row>
    <row r="14" spans="1:11" ht="54">
      <c r="A14" s="15">
        <v>121</v>
      </c>
      <c r="B14" s="7">
        <v>9</v>
      </c>
      <c r="C14" s="13" t="e">
        <f>VLOOKUP($A14,'համապետական I մաս'!$A$6:$G$63,2,FALSE)</f>
        <v>#N/A</v>
      </c>
      <c r="D14" s="13" t="e">
        <f>VLOOKUP($A14,'համապետական I մաս'!$A$6:$G$63,3,FALSE)</f>
        <v>#N/A</v>
      </c>
      <c r="E14" s="13" t="e">
        <f>VLOOKUP($A14,'համապետական I մաս'!$A$6:$G$63,4,FALSE)</f>
        <v>#N/A</v>
      </c>
      <c r="F14" s="13" t="e">
        <f>VLOOKUP($A14,'համապետական I մաս'!$A$6:$G$63,5,FALSE)</f>
        <v>#N/A</v>
      </c>
      <c r="G14" s="13" t="e">
        <f>VLOOKUP($A14,'համապետական I մաս'!$A$6:$G$63,6,FALSE)</f>
        <v>#N/A</v>
      </c>
      <c r="H14" s="13" t="e">
        <f>VLOOKUP($A14,'համապետական I մաս'!$A$6:$G$63,7,FALSE)</f>
        <v>#N/A</v>
      </c>
      <c r="I14" s="13" t="e">
        <f>VLOOKUP($A14,'համապետական I մաս'!$A$6:$G$63,8,FALSE)</f>
        <v>#N/A</v>
      </c>
      <c r="J14" s="13" t="e">
        <f>VLOOKUP($A14,'համապետական I մաս'!$A$6:$G$63,9,FALSE)</f>
        <v>#N/A</v>
      </c>
      <c r="K14" s="13" t="e">
        <f>VLOOKUP($A14,'համապետական I մաս'!$A$6:$G$63,10,FALSE)</f>
        <v>#N/A</v>
      </c>
    </row>
    <row r="15" spans="1:11" ht="27">
      <c r="A15" s="15">
        <v>124</v>
      </c>
      <c r="B15" s="7">
        <v>10</v>
      </c>
      <c r="C15" s="13" t="str">
        <f>VLOOKUP($A15,'համապետական I մաս'!$A$6:$G$63,2,FALSE)</f>
        <v>Պապոյան</v>
      </c>
      <c r="D15" s="13" t="str">
        <f>VLOOKUP($A15,'համապետական I մաս'!$A$6:$G$63,3,FALSE)</f>
        <v>Ալվարդ</v>
      </c>
      <c r="E15" s="13" t="str">
        <f>VLOOKUP($A15,'համապետական I մաս'!$A$6:$G$63,4,FALSE)</f>
        <v>Վարդանի</v>
      </c>
      <c r="F15" s="13" t="str">
        <f>VLOOKUP($A15,'համապետական I մաս'!$A$6:$G$63,5,FALSE)</f>
        <v>04.08.1962</v>
      </c>
      <c r="G15" s="13" t="str">
        <f>VLOOKUP($A15,'համապետական I մաս'!$A$6:$G$63,6,FALSE)</f>
        <v>ՀՀԿ</v>
      </c>
      <c r="H15" s="13" t="str">
        <f>VLOOKUP($A15,'համապետական I մաս'!$A$6:$G$63,7,FALSE)</f>
        <v>Վեդու հ.1 հիմնական դպրոցի տնօրեն</v>
      </c>
      <c r="I15" s="13" t="e">
        <f>VLOOKUP($A15,'համապետական I մաս'!$A$6:$G$63,8,FALSE)</f>
        <v>#REF!</v>
      </c>
      <c r="J15" s="13" t="e">
        <f>VLOOKUP($A15,'համապետական I մաս'!$A$6:$G$63,9,FALSE)</f>
        <v>#REF!</v>
      </c>
      <c r="K15" s="13" t="e">
        <f>VLOOKUP($A15,'համապետական I մաս'!$A$6:$G$63,10,FALSE)</f>
        <v>#REF!</v>
      </c>
    </row>
    <row r="16" spans="1:11" ht="27">
      <c r="A16" s="15">
        <v>122</v>
      </c>
      <c r="B16" s="7">
        <v>11</v>
      </c>
      <c r="C16" s="13" t="e">
        <f>VLOOKUP($A16,'համապետական I մաս'!$A$6:$G$63,2,FALSE)</f>
        <v>#N/A</v>
      </c>
      <c r="D16" s="13" t="e">
        <f>VLOOKUP($A16,'համապետական I մաս'!$A$6:$G$63,3,FALSE)</f>
        <v>#N/A</v>
      </c>
      <c r="E16" s="13" t="e">
        <f>VLOOKUP($A16,'համապետական I մաս'!$A$6:$G$63,4,FALSE)</f>
        <v>#N/A</v>
      </c>
      <c r="F16" s="13" t="e">
        <f>VLOOKUP($A16,'համապետական I մաս'!$A$6:$G$63,5,FALSE)</f>
        <v>#N/A</v>
      </c>
      <c r="G16" s="13" t="e">
        <f>VLOOKUP($A16,'համապետական I մաս'!$A$6:$G$63,6,FALSE)</f>
        <v>#N/A</v>
      </c>
      <c r="H16" s="13" t="e">
        <f>VLOOKUP($A16,'համապետական I մաս'!$A$6:$G$63,7,FALSE)</f>
        <v>#N/A</v>
      </c>
      <c r="I16" s="13" t="e">
        <f>VLOOKUP($A16,'համապետական I մաս'!$A$6:$G$63,8,FALSE)</f>
        <v>#N/A</v>
      </c>
      <c r="J16" s="13" t="e">
        <f>VLOOKUP($A16,'համապետական I մաս'!$A$6:$G$63,9,FALSE)</f>
        <v>#N/A</v>
      </c>
      <c r="K16" s="13" t="e">
        <f>VLOOKUP($A16,'համապետական I մաս'!$A$6:$G$63,10,FALSE)</f>
        <v>#N/A</v>
      </c>
    </row>
    <row r="17" spans="1:11" ht="40.5">
      <c r="A17" s="15">
        <v>123</v>
      </c>
      <c r="B17" s="7">
        <v>12</v>
      </c>
      <c r="C17" s="13" t="e">
        <f>VLOOKUP($A17,'համապետական I մաս'!$A$6:$G$63,2,FALSE)</f>
        <v>#N/A</v>
      </c>
      <c r="D17" s="13" t="e">
        <f>VLOOKUP($A17,'համապետական I մաս'!$A$6:$G$63,3,FALSE)</f>
        <v>#N/A</v>
      </c>
      <c r="E17" s="13" t="e">
        <f>VLOOKUP($A17,'համապետական I մաս'!$A$6:$G$63,4,FALSE)</f>
        <v>#N/A</v>
      </c>
      <c r="F17" s="13" t="e">
        <f>VLOOKUP($A17,'համապետական I մաս'!$A$6:$G$63,5,FALSE)</f>
        <v>#N/A</v>
      </c>
      <c r="G17" s="13" t="e">
        <f>VLOOKUP($A17,'համապետական I մաս'!$A$6:$G$63,6,FALSE)</f>
        <v>#N/A</v>
      </c>
      <c r="H17" s="13" t="e">
        <f>VLOOKUP($A17,'համապետական I մաս'!$A$6:$G$63,7,FALSE)</f>
        <v>#N/A</v>
      </c>
      <c r="I17" s="13" t="e">
        <f>VLOOKUP($A17,'համապետական I մաս'!$A$6:$G$63,8,FALSE)</f>
        <v>#N/A</v>
      </c>
      <c r="J17" s="13" t="e">
        <f>VLOOKUP($A17,'համապետական I մաս'!$A$6:$G$63,9,FALSE)</f>
        <v>#N/A</v>
      </c>
      <c r="K17" s="13" t="e">
        <f>VLOOKUP($A17,'համապետական I մաս'!$A$6:$G$63,10,FALSE)</f>
        <v>#N/A</v>
      </c>
    </row>
    <row r="18" spans="1:11" ht="40.5">
      <c r="A18" s="15">
        <v>125</v>
      </c>
      <c r="B18" s="7">
        <v>13</v>
      </c>
      <c r="C18" s="13" t="str">
        <f>VLOOKUP($A18,'համապետական I մաս'!$A$6:$G$63,2,FALSE)</f>
        <v>Օհանյան</v>
      </c>
      <c r="D18" s="13" t="str">
        <f>VLOOKUP($A18,'համապետական I մաս'!$A$6:$G$63,3,FALSE)</f>
        <v>Ռիմա</v>
      </c>
      <c r="E18" s="13" t="str">
        <f>VLOOKUP($A18,'համապետական I մաս'!$A$6:$G$63,4,FALSE)</f>
        <v>Մինասի</v>
      </c>
      <c r="F18" s="13" t="str">
        <f>VLOOKUP($A18,'համապետական I մաս'!$A$6:$G$63,5,FALSE)</f>
        <v>29.03.1952</v>
      </c>
      <c r="G18" s="13" t="str">
        <f>VLOOKUP($A18,'համապետական I մաս'!$A$6:$G$63,6,FALSE)</f>
        <v>ՀՀԿ</v>
      </c>
      <c r="H18" s="13" t="str">
        <f>VLOOKUP($A18,'համապետական I մաս'!$A$6:$G$63,7,FALSE)</f>
        <v>&lt;&lt;Արարատի հիվանդանոց&gt;&gt; բժշկական կենտրոնի պոլիկլինիկայի վարիչ</v>
      </c>
      <c r="I18" s="13" t="e">
        <f>VLOOKUP($A18,'համապետական I մաս'!$A$6:$G$63,8,FALSE)</f>
        <v>#REF!</v>
      </c>
      <c r="J18" s="13" t="e">
        <f>VLOOKUP($A18,'համապետական I մաս'!$A$6:$G$63,9,FALSE)</f>
        <v>#REF!</v>
      </c>
      <c r="K18" s="13" t="e">
        <f>VLOOKUP($A18,'համապետական I մաս'!$A$6:$G$63,10,FALSE)</f>
        <v>#REF!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26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>
      <c r="A6" s="15">
        <v>126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27">
      <c r="A7" s="15">
        <v>127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27">
      <c r="A8" s="15">
        <v>128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40.5">
      <c r="A9" s="15">
        <v>133</v>
      </c>
      <c r="B9" s="7">
        <v>4</v>
      </c>
      <c r="C9" s="13" t="str">
        <f>VLOOKUP($A9,'համապետական I մաս'!$A$6:$G$63,2,FALSE)</f>
        <v>Եղիազարյան</v>
      </c>
      <c r="D9" s="13" t="str">
        <f>VLOOKUP($A9,'համապետական I մաս'!$A$6:$G$63,3,FALSE)</f>
        <v>Սիմիզար</v>
      </c>
      <c r="E9" s="13" t="str">
        <f>VLOOKUP($A9,'համապետական I մաս'!$A$6:$G$63,4,FALSE)</f>
        <v>Արտավազդի</v>
      </c>
      <c r="F9" s="13" t="str">
        <f>VLOOKUP($A9,'համապետական I մաս'!$A$6:$G$63,5,FALSE)</f>
        <v>01.12.1949</v>
      </c>
      <c r="G9" s="13" t="str">
        <f>VLOOKUP($A9,'համապետական I մաս'!$A$6:$G$63,6,FALSE)</f>
        <v>ՀՀԿ</v>
      </c>
      <c r="H9" s="13" t="str">
        <f>VLOOKUP($A9,'համապետական I մաս'!$A$6:$G$63,7,FALSE)</f>
        <v>Արմավիրի հ.8 հիմնական դպրոցի տնօրենի խորհրդական</v>
      </c>
      <c r="I9" s="13" t="e">
        <f>VLOOKUP($A9,'համապետական I մաս'!$A$6:$G$63,8,FALSE)</f>
        <v>#REF!</v>
      </c>
      <c r="J9" s="13" t="e">
        <f>VLOOKUP($A9,'համապետական I մաս'!$A$6:$G$63,9,FALSE)</f>
        <v>#REF!</v>
      </c>
      <c r="K9" s="13" t="e">
        <f>VLOOKUP($A9,'համապետական I մաս'!$A$6:$G$63,10,FALSE)</f>
        <v>#REF!</v>
      </c>
    </row>
    <row r="10" spans="1:11" ht="40.5">
      <c r="A10" s="15">
        <v>129</v>
      </c>
      <c r="B10" s="7">
        <v>5</v>
      </c>
      <c r="C10" s="13" t="str">
        <f>VLOOKUP($A10,'համապետական I մաս'!$A$6:$G$63,2,FALSE)</f>
        <v>Հովհաննիսյան</v>
      </c>
      <c r="D10" s="13" t="str">
        <f>VLOOKUP($A10,'համապետական I մաս'!$A$6:$G$63,3,FALSE)</f>
        <v>Զուբեիդա</v>
      </c>
      <c r="E10" s="13" t="str">
        <f>VLOOKUP($A10,'համապետական I մաս'!$A$6:$G$63,4,FALSE)</f>
        <v>Գևորգի</v>
      </c>
      <c r="F10" s="13" t="str">
        <f>VLOOKUP($A10,'համապետական I մաս'!$A$6:$G$63,5,FALSE)</f>
        <v>05.09.1952</v>
      </c>
      <c r="G10" s="13" t="str">
        <f>VLOOKUP($A10,'համապետական I մաս'!$A$6:$G$63,6,FALSE)</f>
        <v>ՀՀԿ</v>
      </c>
      <c r="H10" s="13" t="str">
        <f>VLOOKUP($A10,'համապետական I մաս'!$A$6:$G$63,7,FALSE)</f>
        <v>գ.Մյասնիկյանի Արայի անվ. միջն. դպրոցի տնօրեն</v>
      </c>
      <c r="I10" s="13" t="e">
        <f>VLOOKUP($A10,'համապետական I մաս'!$A$6:$G$63,8,FALSE)</f>
        <v>#REF!</v>
      </c>
      <c r="J10" s="13" t="e">
        <f>VLOOKUP($A10,'համապետական I մաս'!$A$6:$G$63,9,FALSE)</f>
        <v>#REF!</v>
      </c>
      <c r="K10" s="13" t="e">
        <f>VLOOKUP($A10,'համապետական I մաս'!$A$6:$G$63,10,FALSE)</f>
        <v>#REF!</v>
      </c>
    </row>
    <row r="11" spans="1:11" ht="27">
      <c r="A11" s="15">
        <v>130</v>
      </c>
      <c r="B11" s="7">
        <v>6</v>
      </c>
      <c r="C11" s="13" t="e">
        <f>VLOOKUP($A11,'համապետական I մաս'!$A$6:$G$63,2,FALSE)</f>
        <v>#N/A</v>
      </c>
      <c r="D11" s="13" t="e">
        <f>VLOOKUP($A11,'համապետական I մաս'!$A$6:$G$63,3,FALSE)</f>
        <v>#N/A</v>
      </c>
      <c r="E11" s="13" t="e">
        <f>VLOOKUP($A11,'համապետական I մաս'!$A$6:$G$63,4,FALSE)</f>
        <v>#N/A</v>
      </c>
      <c r="F11" s="13" t="e">
        <f>VLOOKUP($A11,'համապետական I մաս'!$A$6:$G$63,5,FALSE)</f>
        <v>#N/A</v>
      </c>
      <c r="G11" s="13" t="e">
        <f>VLOOKUP($A11,'համապետական I մաս'!$A$6:$G$63,6,FALSE)</f>
        <v>#N/A</v>
      </c>
      <c r="H11" s="13" t="e">
        <f>VLOOKUP($A11,'համապետական I մաս'!$A$6:$G$63,7,FALSE)</f>
        <v>#N/A</v>
      </c>
      <c r="I11" s="13" t="e">
        <f>VLOOKUP($A11,'համապետական I մաս'!$A$6:$G$63,8,FALSE)</f>
        <v>#N/A</v>
      </c>
      <c r="J11" s="13" t="e">
        <f>VLOOKUP($A11,'համապետական I մաս'!$A$6:$G$63,9,FALSE)</f>
        <v>#N/A</v>
      </c>
      <c r="K11" s="13" t="e">
        <f>VLOOKUP($A11,'համապետական I մաս'!$A$6:$G$63,10,FALSE)</f>
        <v>#N/A</v>
      </c>
    </row>
    <row r="12" spans="1:11" ht="40.5">
      <c r="A12" s="15">
        <v>131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  <row r="13" spans="1:11" ht="40.5">
      <c r="A13" s="15">
        <v>132</v>
      </c>
      <c r="B13" s="7">
        <v>8</v>
      </c>
      <c r="C13" s="13" t="e">
        <f>VLOOKUP($A13,'համապետական I մաս'!$A$6:$G$63,2,FALSE)</f>
        <v>#N/A</v>
      </c>
      <c r="D13" s="13" t="e">
        <f>VLOOKUP($A13,'համապետական I մաս'!$A$6:$G$63,3,FALSE)</f>
        <v>#N/A</v>
      </c>
      <c r="E13" s="13" t="e">
        <f>VLOOKUP($A13,'համապետական I մաս'!$A$6:$G$63,4,FALSE)</f>
        <v>#N/A</v>
      </c>
      <c r="F13" s="13" t="e">
        <f>VLOOKUP($A13,'համապետական I մաս'!$A$6:$G$63,5,FALSE)</f>
        <v>#N/A</v>
      </c>
      <c r="G13" s="13" t="e">
        <f>VLOOKUP($A13,'համապետական I մաս'!$A$6:$G$63,6,FALSE)</f>
        <v>#N/A</v>
      </c>
      <c r="H13" s="13" t="e">
        <f>VLOOKUP($A13,'համապետական I մաս'!$A$6:$G$63,7,FALSE)</f>
        <v>#N/A</v>
      </c>
      <c r="I13" s="13" t="e">
        <f>VLOOKUP($A13,'համապետական I մաս'!$A$6:$G$63,8,FALSE)</f>
        <v>#N/A</v>
      </c>
      <c r="J13" s="13" t="e">
        <f>VLOOKUP($A13,'համապետական I մաս'!$A$6:$G$63,9,FALSE)</f>
        <v>#N/A</v>
      </c>
      <c r="K13" s="13" t="e">
        <f>VLOOKUP($A13,'համապետական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" customWidth="1"/>
    <col min="2" max="2" width="5.875" style="0" customWidth="1"/>
    <col min="3" max="3" width="21.75390625" style="0" customWidth="1"/>
    <col min="4" max="4" width="15.75390625" style="0" customWidth="1"/>
    <col min="5" max="5" width="13.25390625" style="0" customWidth="1"/>
    <col min="6" max="6" width="16.25390625" style="0" customWidth="1"/>
    <col min="7" max="7" width="5.875" style="6" customWidth="1"/>
    <col min="8" max="8" width="25.00390625" style="0" customWidth="1"/>
    <col min="9" max="9" width="17.25390625" style="0" customWidth="1"/>
    <col min="10" max="10" width="24.625" style="0" customWidth="1"/>
    <col min="11" max="11" width="29.375" style="0" customWidth="1"/>
  </cols>
  <sheetData>
    <row r="1" spans="2:10" ht="13.5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21.75" customHeight="1">
      <c r="B2" s="42" t="s">
        <v>27</v>
      </c>
      <c r="C2" s="42"/>
      <c r="D2" s="42"/>
      <c r="E2" s="42"/>
      <c r="F2" s="42"/>
      <c r="G2" s="42"/>
      <c r="H2" s="42"/>
      <c r="I2" s="42"/>
      <c r="J2" s="42"/>
    </row>
    <row r="3" spans="2:10" ht="24" customHeight="1">
      <c r="B3" s="40" t="str">
        <f>'համապետական I մաս'!A3:A3</f>
        <v>Հայաստանի Հանրապետական</v>
      </c>
      <c r="C3" s="40"/>
      <c r="D3" s="40"/>
      <c r="E3" s="40"/>
      <c r="F3" s="40"/>
      <c r="G3" s="40"/>
      <c r="H3" s="40"/>
      <c r="I3" s="40"/>
      <c r="J3" s="40"/>
    </row>
    <row r="4" spans="2:10" ht="21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1" ht="38.25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>
      <c r="A6" s="15">
        <v>134</v>
      </c>
      <c r="B6" s="7">
        <v>1</v>
      </c>
      <c r="C6" s="13" t="e">
        <f>VLOOKUP($A6,'համապետական I մաս'!$A$6:$G$63,2,FALSE)</f>
        <v>#N/A</v>
      </c>
      <c r="D6" s="13" t="e">
        <f>VLOOKUP($A6,'համապետական I մաս'!$A$6:$G$63,3,FALSE)</f>
        <v>#N/A</v>
      </c>
      <c r="E6" s="13" t="e">
        <f>VLOOKUP($A6,'համապետական I մաս'!$A$6:$G$63,4,FALSE)</f>
        <v>#N/A</v>
      </c>
      <c r="F6" s="13" t="e">
        <f>VLOOKUP($A6,'համապետական I մաս'!$A$6:$G$63,5,FALSE)</f>
        <v>#N/A</v>
      </c>
      <c r="G6" s="13" t="e">
        <f>VLOOKUP($A6,'համապետական I մաս'!$A$6:$G$63,6,FALSE)</f>
        <v>#N/A</v>
      </c>
      <c r="H6" s="13" t="e">
        <f>VLOOKUP($A6,'համապետական I մաս'!$A$6:$G$63,7,FALSE)</f>
        <v>#N/A</v>
      </c>
      <c r="I6" s="13" t="e">
        <f>VLOOKUP($A6,'համապետական I մաս'!$A$6:$G$63,8,FALSE)</f>
        <v>#N/A</v>
      </c>
      <c r="J6" s="13" t="e">
        <f>VLOOKUP($A6,'համապետական I մաս'!$A$6:$G$63,9,FALSE)</f>
        <v>#N/A</v>
      </c>
      <c r="K6" s="13" t="e">
        <f>VLOOKUP($A6,'համապետական I մաս'!$A$6:$G$63,10,FALSE)</f>
        <v>#N/A</v>
      </c>
    </row>
    <row r="7" spans="1:11" ht="40.5">
      <c r="A7" s="15">
        <v>135</v>
      </c>
      <c r="B7" s="7">
        <v>2</v>
      </c>
      <c r="C7" s="13" t="e">
        <f>VLOOKUP($A7,'համապետական I մաս'!$A$6:$G$63,2,FALSE)</f>
        <v>#N/A</v>
      </c>
      <c r="D7" s="13" t="e">
        <f>VLOOKUP($A7,'համապետական I մաս'!$A$6:$G$63,3,FALSE)</f>
        <v>#N/A</v>
      </c>
      <c r="E7" s="13" t="e">
        <f>VLOOKUP($A7,'համապետական I մաս'!$A$6:$G$63,4,FALSE)</f>
        <v>#N/A</v>
      </c>
      <c r="F7" s="13" t="e">
        <f>VLOOKUP($A7,'համապետական I մաս'!$A$6:$G$63,5,FALSE)</f>
        <v>#N/A</v>
      </c>
      <c r="G7" s="13" t="e">
        <f>VLOOKUP($A7,'համապետական I մաս'!$A$6:$G$63,6,FALSE)</f>
        <v>#N/A</v>
      </c>
      <c r="H7" s="13" t="e">
        <f>VLOOKUP($A7,'համապետական I մաս'!$A$6:$G$63,7,FALSE)</f>
        <v>#N/A</v>
      </c>
      <c r="I7" s="13" t="e">
        <f>VLOOKUP($A7,'համապետական I մաս'!$A$6:$G$63,8,FALSE)</f>
        <v>#N/A</v>
      </c>
      <c r="J7" s="13" t="e">
        <f>VLOOKUP($A7,'համապետական I մաս'!$A$6:$G$63,9,FALSE)</f>
        <v>#N/A</v>
      </c>
      <c r="K7" s="13" t="e">
        <f>VLOOKUP($A7,'համապետական I մաս'!$A$6:$G$63,10,FALSE)</f>
        <v>#N/A</v>
      </c>
    </row>
    <row r="8" spans="1:11" ht="40.5">
      <c r="A8" s="15">
        <v>136</v>
      </c>
      <c r="B8" s="7">
        <v>3</v>
      </c>
      <c r="C8" s="13" t="e">
        <f>VLOOKUP($A8,'համապետական I մաս'!$A$6:$G$63,2,FALSE)</f>
        <v>#N/A</v>
      </c>
      <c r="D8" s="13" t="e">
        <f>VLOOKUP($A8,'համապետական I մաս'!$A$6:$G$63,3,FALSE)</f>
        <v>#N/A</v>
      </c>
      <c r="E8" s="13" t="e">
        <f>VLOOKUP($A8,'համապետական I մաս'!$A$6:$G$63,4,FALSE)</f>
        <v>#N/A</v>
      </c>
      <c r="F8" s="13" t="e">
        <f>VLOOKUP($A8,'համապետական I մաս'!$A$6:$G$63,5,FALSE)</f>
        <v>#N/A</v>
      </c>
      <c r="G8" s="13" t="e">
        <f>VLOOKUP($A8,'համապետական I մաս'!$A$6:$G$63,6,FALSE)</f>
        <v>#N/A</v>
      </c>
      <c r="H8" s="13" t="e">
        <f>VLOOKUP($A8,'համապետական I մաս'!$A$6:$G$63,7,FALSE)</f>
        <v>#N/A</v>
      </c>
      <c r="I8" s="13" t="e">
        <f>VLOOKUP($A8,'համապետական I մաս'!$A$6:$G$63,8,FALSE)</f>
        <v>#N/A</v>
      </c>
      <c r="J8" s="13" t="e">
        <f>VLOOKUP($A8,'համապետական I մաս'!$A$6:$G$63,9,FALSE)</f>
        <v>#N/A</v>
      </c>
      <c r="K8" s="13" t="e">
        <f>VLOOKUP($A8,'համապետական I մաս'!$A$6:$G$63,10,FALSE)</f>
        <v>#N/A</v>
      </c>
    </row>
    <row r="9" spans="1:11" ht="54">
      <c r="A9" s="15">
        <v>137</v>
      </c>
      <c r="B9" s="7">
        <v>4</v>
      </c>
      <c r="C9" s="13" t="str">
        <f>VLOOKUP($A9,'համապետական I մաս'!$A$6:$G$63,2,FALSE)</f>
        <v>Մկրտչյան</v>
      </c>
      <c r="D9" s="13" t="str">
        <f>VLOOKUP($A9,'համապետական I մաս'!$A$6:$G$63,3,FALSE)</f>
        <v>Լիլիթ</v>
      </c>
      <c r="E9" s="13" t="str">
        <f>VLOOKUP($A9,'համապետական I մաս'!$A$6:$G$63,4,FALSE)</f>
        <v>Մկրտչի</v>
      </c>
      <c r="F9" s="13" t="str">
        <f>VLOOKUP($A9,'համապետական I մաս'!$A$6:$G$63,5,FALSE)</f>
        <v>09.08.1982</v>
      </c>
      <c r="G9" s="13" t="str">
        <f>VLOOKUP($A9,'համապետական I մաս'!$A$6:$G$63,6,FALSE)</f>
        <v>ՀՀԿ</v>
      </c>
      <c r="H9" s="13" t="str">
        <f>VLOOKUP($A9,'համապետական I մաս'!$A$6:$G$63,7,FALSE)</f>
        <v>Շախմատի կանանց հավաքականի անդամ, միջազգային կարգի գրոսմայստեր</v>
      </c>
      <c r="I9" s="13" t="e">
        <f>VLOOKUP($A9,'համապետական I մաս'!$A$6:$G$63,8,FALSE)</f>
        <v>#REF!</v>
      </c>
      <c r="J9" s="13" t="e">
        <f>VLOOKUP($A9,'համապետական I մաս'!$A$6:$G$63,9,FALSE)</f>
        <v>#REF!</v>
      </c>
      <c r="K9" s="13" t="e">
        <f>VLOOKUP($A9,'համապետական I մաս'!$A$6:$G$63,10,FALSE)</f>
        <v>#REF!</v>
      </c>
    </row>
    <row r="10" spans="1:11" ht="27">
      <c r="A10" s="15">
        <v>138</v>
      </c>
      <c r="B10" s="7">
        <v>5</v>
      </c>
      <c r="C10" s="13" t="e">
        <f>VLOOKUP($A10,'համապետական I մաս'!$A$6:$G$63,2,FALSE)</f>
        <v>#N/A</v>
      </c>
      <c r="D10" s="13" t="e">
        <f>VLOOKUP($A10,'համապետական I մաս'!$A$6:$G$63,3,FALSE)</f>
        <v>#N/A</v>
      </c>
      <c r="E10" s="13" t="e">
        <f>VLOOKUP($A10,'համապետական I մաս'!$A$6:$G$63,4,FALSE)</f>
        <v>#N/A</v>
      </c>
      <c r="F10" s="13" t="e">
        <f>VLOOKUP($A10,'համապետական I մաս'!$A$6:$G$63,5,FALSE)</f>
        <v>#N/A</v>
      </c>
      <c r="G10" s="13" t="e">
        <f>VLOOKUP($A10,'համապետական I մաս'!$A$6:$G$63,6,FALSE)</f>
        <v>#N/A</v>
      </c>
      <c r="H10" s="13" t="e">
        <f>VLOOKUP($A10,'համապետական I մաս'!$A$6:$G$63,7,FALSE)</f>
        <v>#N/A</v>
      </c>
      <c r="I10" s="13" t="e">
        <f>VLOOKUP($A10,'համապետական I մաս'!$A$6:$G$63,8,FALSE)</f>
        <v>#N/A</v>
      </c>
      <c r="J10" s="13" t="e">
        <f>VLOOKUP($A10,'համապետական I մաս'!$A$6:$G$63,9,FALSE)</f>
        <v>#N/A</v>
      </c>
      <c r="K10" s="13" t="e">
        <f>VLOOKUP($A10,'համապետական I մաս'!$A$6:$G$63,10,FALSE)</f>
        <v>#N/A</v>
      </c>
    </row>
    <row r="11" spans="1:11" ht="27">
      <c r="A11" s="15">
        <v>140</v>
      </c>
      <c r="B11" s="7">
        <v>6</v>
      </c>
      <c r="C11" s="13" t="str">
        <f>VLOOKUP($A11,'համապետական I մաս'!$A$6:$G$63,2,FALSE)</f>
        <v>Մովսիսյան </v>
      </c>
      <c r="D11" s="13" t="str">
        <f>VLOOKUP($A11,'համապետական I մաս'!$A$6:$G$63,3,FALSE)</f>
        <v>Նունե</v>
      </c>
      <c r="E11" s="13" t="str">
        <f>VLOOKUP($A11,'համապետական I մաս'!$A$6:$G$63,4,FALSE)</f>
        <v>Ռուբիկի</v>
      </c>
      <c r="F11" s="13" t="str">
        <f>VLOOKUP($A11,'համապետական I մաս'!$A$6:$G$63,5,FALSE)</f>
        <v>17.08.1968</v>
      </c>
      <c r="G11" s="13" t="str">
        <f>VLOOKUP($A11,'համապետական I մաս'!$A$6:$G$63,6,FALSE)</f>
        <v>ՀՀԿ</v>
      </c>
      <c r="H11" s="13" t="str">
        <f>VLOOKUP($A11,'համապետական I մաս'!$A$6:$G$63,7,FALSE)</f>
        <v>Արագածոտնի մարզպետի տեղակալ</v>
      </c>
      <c r="I11" s="13" t="e">
        <f>VLOOKUP($A11,'համապետական I մաս'!$A$6:$G$63,8,FALSE)</f>
        <v>#REF!</v>
      </c>
      <c r="J11" s="13" t="e">
        <f>VLOOKUP($A11,'համապետական I մաս'!$A$6:$G$63,9,FALSE)</f>
        <v>#REF!</v>
      </c>
      <c r="K11" s="13" t="e">
        <f>VLOOKUP($A11,'համապետական I մաս'!$A$6:$G$63,10,FALSE)</f>
        <v>#REF!</v>
      </c>
    </row>
    <row r="12" spans="1:11" ht="27">
      <c r="A12" s="15">
        <v>139</v>
      </c>
      <c r="B12" s="7">
        <v>7</v>
      </c>
      <c r="C12" s="13" t="e">
        <f>VLOOKUP($A12,'համապետական I մաս'!$A$6:$G$63,2,FALSE)</f>
        <v>#N/A</v>
      </c>
      <c r="D12" s="13" t="e">
        <f>VLOOKUP($A12,'համապետական I մաս'!$A$6:$G$63,3,FALSE)</f>
        <v>#N/A</v>
      </c>
      <c r="E12" s="13" t="e">
        <f>VLOOKUP($A12,'համապետական I մաս'!$A$6:$G$63,4,FALSE)</f>
        <v>#N/A</v>
      </c>
      <c r="F12" s="13" t="e">
        <f>VLOOKUP($A12,'համապետական I մաս'!$A$6:$G$63,5,FALSE)</f>
        <v>#N/A</v>
      </c>
      <c r="G12" s="13" t="e">
        <f>VLOOKUP($A12,'համապետական I մաս'!$A$6:$G$63,6,FALSE)</f>
        <v>#N/A</v>
      </c>
      <c r="H12" s="13" t="e">
        <f>VLOOKUP($A12,'համապետական I մաս'!$A$6:$G$63,7,FALSE)</f>
        <v>#N/A</v>
      </c>
      <c r="I12" s="13" t="e">
        <f>VLOOKUP($A12,'համապետական I մաս'!$A$6:$G$63,8,FALSE)</f>
        <v>#N/A</v>
      </c>
      <c r="J12" s="13" t="e">
        <f>VLOOKUP($A12,'համապետական I մաս'!$A$6:$G$63,9,FALSE)</f>
        <v>#N/A</v>
      </c>
      <c r="K12" s="13" t="e">
        <f>VLOOKUP($A12,'համապետական I մաս'!$A$6:$G$63,10,FALSE)</f>
        <v>#N/A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" bottom="0.511811023622047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</dc:creator>
  <cp:keywords/>
  <dc:description/>
  <cp:lastModifiedBy>Zakar Iskandaryan</cp:lastModifiedBy>
  <cp:lastPrinted>2017-02-22T13:23:07Z</cp:lastPrinted>
  <dcterms:created xsi:type="dcterms:W3CDTF">2011-07-26T11:03:07Z</dcterms:created>
  <dcterms:modified xsi:type="dcterms:W3CDTF">2017-03-10T13:16:56Z</dcterms:modified>
  <cp:category/>
  <cp:version/>
  <cp:contentType/>
  <cp:contentStatus/>
</cp:coreProperties>
</file>